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財政課\事務分掌によるフォルダ\35各種調査\R3\26　公営企業会計(繰出、適用、各種報告)\06　公営企業に係る経営比較分析表（1月28日）\公営企業に係る経営比較分析表（令和２年度決算）の分析等について\6　HPへ掲載\"/>
    </mc:Choice>
  </mc:AlternateContent>
  <workbookProtection workbookAlgorithmName="SHA-512" workbookHashValue="1YiCShk3wJ0wwWmK7l0Yp5911bUOgiSB6Deo+SCPSoZobh8Yi9l9+a1pPGGLwKVaiKhreUPpTvG/urUofH8P2A==" workbookSaltValue="1HNy+bG+rHMiYPBwg8qa3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AT10" i="4"/>
  <c r="W10" i="4"/>
  <c r="P10" i="4"/>
  <c r="AT8" i="4"/>
  <c r="AD8" i="4"/>
  <c r="W8" i="4"/>
  <c r="P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<sst xmlns="http://schemas.openxmlformats.org/spreadsheetml/2006/main" count="319" uniqueCount="115">
  <si>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</si>
  <si>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</si>
  <si>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</si>
  <si>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</si>
  <si>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</si>
  <si>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</si>
  <si>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</si>
  <si>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</si>
  <si>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</si>
  <si>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</si>
  <si>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</si>
  <si>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</si>
  <si>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</si>
  <si>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</si>
  <si>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</si>
  <si>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</si>
  <si>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</si>
  <si>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</si>
  <si>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</si>
  <si>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</si>
  <si>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</si>
  <si>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</si>
  <si>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</si>
  <si>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</si>
  <si>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</si>
  <si>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</si>
  <si>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</si>
  <si>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</si>
  <si>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</si>
  <si>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</si>
  <si>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</si>
  <si>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</si>
  <si>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</si>
  <si>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</si>
  <si>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</si>
  <si>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</si>
  <si>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</si>
  <si>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</si>
  <si>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</si>
  <si>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</si>
  <si>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</si>
  <si>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</si>
  <si>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</si>
  <si>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</si>
  <si>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</si>
  <si>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</si>
  <si>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</si>
  <si>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</si>
  <si>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</si>
  <si>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</si>
  <si>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</si>
  <si>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</si>
  <si>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</si>
  <si>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</si>
  <si>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</si>
  <si>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</si>
  <si>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</si>
  <si>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</si>
  <si>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</si>
  <si>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</si>
  <si>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</si>
  <si>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</si>
  <si>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</si>
  <si>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</si>
  <si>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</si>
  <si>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</si>
  <si>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</si>
  <si>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</si>
  <si>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</si>
  <si>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</si>
  <si>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</si>
  <si>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</si>
  <si>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</si>
  <si>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</si>
  <si>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</si>
  <si>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</si>
  <si>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</si>
  <si>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</si>
  <si>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</si>
  <si>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</si>
  <si>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</si>
  <si>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</si>
  <si>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</si>
  <si>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</si>
  <si>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</si>
  <si>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</si>
  <si>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</si>
  <si>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</si>
  <si>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</si>
  <si>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</si>
  <si>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</si>
  <si>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</si>
  <si>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</si>
  <si>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</si>
  <si>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</si>
  <si>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</si>
  <si>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</si>
  <si>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</si>
  <si>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</si>
  <si>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</si>
  <si>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</si>
  <si>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</si>
  <si>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</si>
  <si>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</si>
  <si>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</si>
  <si>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</si>
  <si>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</si>
  <si>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</si>
  <si>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</si>
  <si>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</si>
  <si>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</si>
  <si>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</si>
  <si>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小規模集合排水処理事業は、平成15年から着手しており整備は終了している。処理場施設や電気設備等及び管渠の耐用年数を経過していない</t>
    <phoneticPr fontId="4"/>
  </si>
  <si>
    <t xml:space="preserve"> 小規模集合排水処理事業においては、「施設利用率」及び「水洗化率」が低いため、「経費回収率」が類似団体平均値より低く、使用料以外の収入、主に市の一般会計からの繰入金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68" eb="69">
      <t>オモ</t>
    </rPh>
    <rPh sb="70" eb="71">
      <t>シ</t>
    </rPh>
    <rPh sb="72" eb="74">
      <t>イッパン</t>
    </rPh>
    <rPh sb="74" eb="76">
      <t>カイケイ</t>
    </rPh>
    <rPh sb="79" eb="81">
      <t>クリイレ</t>
    </rPh>
    <rPh sb="81" eb="82">
      <t>キン</t>
    </rPh>
    <phoneticPr fontId="4"/>
  </si>
  <si>
    <t>　小規模集合排水処理事業は平成16年度に供用開始している。経営改善のために、汚水処理費の削減と戸別訪問等による水洗化率及び有収水量の増加を図る。資産の把握、適正な使用料収入の確保、将来定期には料金見直しの検討を行い、今後の施設更新に備えることが必要となってく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</si>
</sst>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F0-4E14-99E8-77CB8E56D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DF0-4E14-99E8-77CB8E56D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8.82</c:v>
                </c:pt>
              </c:numCache>
            </c:numRef>
          </c:val>
          <c:extLst>
            <c:ext xmlns:c16="http://schemas.microsoft.com/office/drawing/2014/chart" uri="{C3380CC4-5D6E-409C-BE32-E72D297353CC}">
              <c16:uniqueId val="{00000000-473D-4F74-A180-35B47B5931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34.700000000000003</c:v>
                </c:pt>
              </c:numCache>
            </c:numRef>
          </c:val>
          <c:smooth val="0"/>
          <c:extLst>
            <c:ext xmlns:c16="http://schemas.microsoft.com/office/drawing/2014/chart" uri="{C3380CC4-5D6E-409C-BE32-E72D297353CC}">
              <c16:uniqueId val="{00000001-473D-4F74-A180-35B47B5931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77.48</c:v>
                </c:pt>
              </c:numCache>
            </c:numRef>
          </c:val>
          <c:extLst>
            <c:ext xmlns:c16="http://schemas.microsoft.com/office/drawing/2014/chart" uri="{C3380CC4-5D6E-409C-BE32-E72D297353CC}">
              <c16:uniqueId val="{00000000-4889-4EED-8B77-FC6AC9BB15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c:ext xmlns:c16="http://schemas.microsoft.com/office/drawing/2014/chart" uri="{C3380CC4-5D6E-409C-BE32-E72D297353CC}">
              <c16:uniqueId val="{00000001-4889-4EED-8B77-FC6AC9BB15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100.29</c:v>
                </c:pt>
              </c:numCache>
            </c:numRef>
          </c:val>
          <c:extLst>
            <c:ext xmlns:c16="http://schemas.microsoft.com/office/drawing/2014/chart" uri="{C3380CC4-5D6E-409C-BE32-E72D297353CC}">
              <c16:uniqueId val="{00000000-030D-4C1A-898A-458629A09D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100.42</c:v>
                </c:pt>
              </c:numCache>
            </c:numRef>
          </c:val>
          <c:smooth val="0"/>
          <c:extLst>
            <c:ext xmlns:c16="http://schemas.microsoft.com/office/drawing/2014/chart" uri="{C3380CC4-5D6E-409C-BE32-E72D297353CC}">
              <c16:uniqueId val="{00000001-030D-4C1A-898A-458629A09D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6.2</c:v>
                </c:pt>
              </c:numCache>
            </c:numRef>
          </c:val>
          <c:extLst>
            <c:ext xmlns:c16="http://schemas.microsoft.com/office/drawing/2014/chart" uri="{C3380CC4-5D6E-409C-BE32-E72D297353CC}">
              <c16:uniqueId val="{00000000-6783-4981-B7E7-676D59E8CE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29.28</c:v>
                </c:pt>
              </c:numCache>
            </c:numRef>
          </c:val>
          <c:smooth val="0"/>
          <c:extLst>
            <c:ext xmlns:c16="http://schemas.microsoft.com/office/drawing/2014/chart" uri="{C3380CC4-5D6E-409C-BE32-E72D297353CC}">
              <c16:uniqueId val="{00000001-6783-4981-B7E7-676D59E8CE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AE-4EE1-B4A2-06A230534B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AE-4EE1-B4A2-06A230534B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D5-4C7B-A19B-10E9431E83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762.05</c:v>
                </c:pt>
              </c:numCache>
            </c:numRef>
          </c:val>
          <c:smooth val="0"/>
          <c:extLst>
            <c:ext xmlns:c16="http://schemas.microsoft.com/office/drawing/2014/chart" uri="{C3380CC4-5D6E-409C-BE32-E72D297353CC}">
              <c16:uniqueId val="{00000001-F5D5-4C7B-A19B-10E9431E83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299.64</c:v>
                </c:pt>
              </c:numCache>
            </c:numRef>
          </c:val>
          <c:extLst>
            <c:ext xmlns:c16="http://schemas.microsoft.com/office/drawing/2014/chart" uri="{C3380CC4-5D6E-409C-BE32-E72D297353CC}">
              <c16:uniqueId val="{00000000-C262-4556-90B2-39A20693AB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92.61</c:v>
                </c:pt>
              </c:numCache>
            </c:numRef>
          </c:val>
          <c:smooth val="0"/>
          <c:extLst>
            <c:ext xmlns:c16="http://schemas.microsoft.com/office/drawing/2014/chart" uri="{C3380CC4-5D6E-409C-BE32-E72D297353CC}">
              <c16:uniqueId val="{00000001-C262-4556-90B2-39A20693AB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441.25</c:v>
                </c:pt>
              </c:numCache>
            </c:numRef>
          </c:val>
          <c:extLst>
            <c:ext xmlns:c16="http://schemas.microsoft.com/office/drawing/2014/chart" uri="{C3380CC4-5D6E-409C-BE32-E72D297353CC}">
              <c16:uniqueId val="{00000000-571A-4463-BBB6-C27BA1776B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1640.16</c:v>
                </c:pt>
              </c:numCache>
            </c:numRef>
          </c:val>
          <c:smooth val="0"/>
          <c:extLst>
            <c:ext xmlns:c16="http://schemas.microsoft.com/office/drawing/2014/chart" uri="{C3380CC4-5D6E-409C-BE32-E72D297353CC}">
              <c16:uniqueId val="{00000001-571A-4463-BBB6-C27BA1776B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15.9</c:v>
                </c:pt>
              </c:numCache>
            </c:numRef>
          </c:val>
          <c:extLst>
            <c:ext xmlns:c16="http://schemas.microsoft.com/office/drawing/2014/chart" uri="{C3380CC4-5D6E-409C-BE32-E72D297353CC}">
              <c16:uniqueId val="{00000000-B910-4B77-BC28-13A334776F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38.270000000000003</c:v>
                </c:pt>
              </c:numCache>
            </c:numRef>
          </c:val>
          <c:smooth val="0"/>
          <c:extLst>
            <c:ext xmlns:c16="http://schemas.microsoft.com/office/drawing/2014/chart" uri="{C3380CC4-5D6E-409C-BE32-E72D297353CC}">
              <c16:uniqueId val="{00000001-B910-4B77-BC28-13A334776F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872.04</c:v>
                </c:pt>
              </c:numCache>
            </c:numRef>
          </c:val>
          <c:extLst>
            <c:ext xmlns:c16="http://schemas.microsoft.com/office/drawing/2014/chart" uri="{C3380CC4-5D6E-409C-BE32-E72D297353CC}">
              <c16:uniqueId val="{00000000-43AF-4B9D-8E4C-2ECD1BC66B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486.77</c:v>
                </c:pt>
              </c:numCache>
            </c:numRef>
          </c:val>
          <c:smooth val="0"/>
          <c:extLst>
            <c:ext xmlns:c16="http://schemas.microsoft.com/office/drawing/2014/chart" uri="{C3380CC4-5D6E-409C-BE32-E72D297353CC}">
              <c16:uniqueId val="{00000001-43AF-4B9D-8E4C-2ECD1BC66B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長崎県　雲仙市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42783</v>
      </c>
      <c r="AM8" s="69"/>
      <c r="AN8" s="69"/>
      <c r="AO8" s="69"/>
      <c r="AP8" s="69"/>
      <c r="AQ8" s="69"/>
      <c r="AR8" s="69"/>
      <c r="AS8" s="69"/>
      <c r="AT8" s="68">
        <f>データ!T6</f>
        <v>214.31</v>
      </c>
      <c r="AU8" s="68"/>
      <c r="AV8" s="68"/>
      <c r="AW8" s="68"/>
      <c r="AX8" s="68"/>
      <c r="AY8" s="68"/>
      <c r="AZ8" s="68"/>
      <c r="BA8" s="68"/>
      <c r="BB8" s="68">
        <f>データ!U6</f>
        <v>199.63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23.84</v>
      </c>
      <c r="J10" s="68"/>
      <c r="K10" s="68"/>
      <c r="L10" s="68"/>
      <c r="M10" s="68"/>
      <c r="N10" s="68"/>
      <c r="O10" s="68"/>
      <c r="P10" s="68">
        <f>データ!P6</f>
        <v>0.26</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111</v>
      </c>
      <c r="AM10" s="69"/>
      <c r="AN10" s="69"/>
      <c r="AO10" s="69"/>
      <c r="AP10" s="69"/>
      <c r="AQ10" s="69"/>
      <c r="AR10" s="69"/>
      <c r="AS10" s="69"/>
      <c r="AT10" s="68">
        <f>データ!W6</f>
        <v>0.28999999999999998</v>
      </c>
      <c r="AU10" s="68"/>
      <c r="AV10" s="68"/>
      <c r="AW10" s="68"/>
      <c r="AX10" s="68"/>
      <c r="AY10" s="68"/>
      <c r="AZ10" s="68"/>
      <c r="BA10" s="68"/>
      <c r="BB10" s="68">
        <f>データ!X6</f>
        <v>382.76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Fszj22kDLFvLCW31EK4NYmhBwDiXwVSM3vJNPIBoQeIfWcsaS3/210dEevwi02uyoq1t8WqxMuKhmyAit7LJmA==" saltValue="AxVSRuwQv1fBQ+If3gIh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422134</v>
      </c>
      <c r="D6" s="33">
        <f t="shared" si="3"/>
        <v>46</v>
      </c>
      <c r="E6" s="33">
        <f t="shared" si="3"/>
        <v>17</v>
      </c>
      <c r="F6" s="33">
        <f t="shared" si="3"/>
        <v>9</v>
      </c>
      <c r="G6" s="33">
        <f t="shared" si="3"/>
        <v>0</v>
      </c>
      <c r="H6" s="33" t="str">
        <f t="shared" si="3"/>
        <v>長崎県　雲仙市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23.84</v>
      </c>
      <c r="P6" s="34">
        <f t="shared" si="3"/>
        <v>0.26</v>
      </c>
      <c r="Q6" s="34">
        <f t="shared" si="3"/>
        <v>100</v>
      </c>
      <c r="R6" s="34">
        <f t="shared" si="3"/>
        <v>3080</v>
      </c>
      <c r="S6" s="34">
        <f t="shared" si="3"/>
        <v>42783</v>
      </c>
      <c r="T6" s="34">
        <f t="shared" si="3"/>
        <v>214.31</v>
      </c>
      <c r="U6" s="34">
        <f t="shared" si="3"/>
        <v>199.63</v>
      </c>
      <c r="V6" s="34">
        <f t="shared" si="3"/>
        <v>111</v>
      </c>
      <c r="W6" s="34">
        <f t="shared" si="3"/>
        <v>0.28999999999999998</v>
      </c>
      <c r="X6" s="34">
        <f t="shared" si="3"/>
        <v>382.76</v>
      </c>
      <c r="Y6" s="35" t="str">
        <f>IF(Y7="",NA(),Y7)</f>
        <v>-</v>
      </c>
      <c r="Z6" s="35" t="str">
        <f t="shared" ref="Z6:AH6" si="4">IF(Z7="",NA(),Z7)</f>
        <v>-</v>
      </c>
      <c r="AA6" s="35" t="str">
        <f t="shared" si="4"/>
        <v>-</v>
      </c>
      <c r="AB6" s="35" t="str">
        <f t="shared" si="4"/>
        <v>-</v>
      </c>
      <c r="AC6" s="35">
        <f t="shared" si="4"/>
        <v>100.29</v>
      </c>
      <c r="AD6" s="35" t="str">
        <f t="shared" si="4"/>
        <v>-</v>
      </c>
      <c r="AE6" s="35" t="str">
        <f t="shared" si="4"/>
        <v>-</v>
      </c>
      <c r="AF6" s="35" t="str">
        <f t="shared" si="4"/>
        <v>-</v>
      </c>
      <c r="AG6" s="35" t="str">
        <f t="shared" si="4"/>
        <v>-</v>
      </c>
      <c r="AH6" s="35">
        <f t="shared" si="4"/>
        <v>100.42</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762.05</v>
      </c>
      <c r="AT6" s="34" t="str">
        <f>IF(AT7="","",IF(AT7="-","【-】","【"&amp;SUBSTITUTE(TEXT(AT7,"#,##0.00"),"-","△")&amp;"】"))</f>
        <v>【738.47】</v>
      </c>
      <c r="AU6" s="35" t="str">
        <f>IF(AU7="",NA(),AU7)</f>
        <v>-</v>
      </c>
      <c r="AV6" s="35" t="str">
        <f t="shared" ref="AV6:BD6" si="6">IF(AV7="",NA(),AV7)</f>
        <v>-</v>
      </c>
      <c r="AW6" s="35" t="str">
        <f t="shared" si="6"/>
        <v>-</v>
      </c>
      <c r="AX6" s="35" t="str">
        <f t="shared" si="6"/>
        <v>-</v>
      </c>
      <c r="AY6" s="35">
        <f t="shared" si="6"/>
        <v>299.64</v>
      </c>
      <c r="AZ6" s="35" t="str">
        <f t="shared" si="6"/>
        <v>-</v>
      </c>
      <c r="BA6" s="35" t="str">
        <f t="shared" si="6"/>
        <v>-</v>
      </c>
      <c r="BB6" s="35" t="str">
        <f t="shared" si="6"/>
        <v>-</v>
      </c>
      <c r="BC6" s="35" t="str">
        <f t="shared" si="6"/>
        <v>-</v>
      </c>
      <c r="BD6" s="35">
        <f t="shared" si="6"/>
        <v>92.61</v>
      </c>
      <c r="BE6" s="34" t="str">
        <f>IF(BE7="","",IF(BE7="-","【-】","【"&amp;SUBSTITUTE(TEXT(BE7,"#,##0.00"),"-","△")&amp;"】"))</f>
        <v>【93.81】</v>
      </c>
      <c r="BF6" s="35" t="str">
        <f>IF(BF7="",NA(),BF7)</f>
        <v>-</v>
      </c>
      <c r="BG6" s="35" t="str">
        <f t="shared" ref="BG6:BO6" si="7">IF(BG7="",NA(),BG7)</f>
        <v>-</v>
      </c>
      <c r="BH6" s="35" t="str">
        <f t="shared" si="7"/>
        <v>-</v>
      </c>
      <c r="BI6" s="35" t="str">
        <f t="shared" si="7"/>
        <v>-</v>
      </c>
      <c r="BJ6" s="35">
        <f t="shared" si="7"/>
        <v>441.25</v>
      </c>
      <c r="BK6" s="35" t="str">
        <f t="shared" si="7"/>
        <v>-</v>
      </c>
      <c r="BL6" s="35" t="str">
        <f t="shared" si="7"/>
        <v>-</v>
      </c>
      <c r="BM6" s="35" t="str">
        <f t="shared" si="7"/>
        <v>-</v>
      </c>
      <c r="BN6" s="35" t="str">
        <f t="shared" si="7"/>
        <v>-</v>
      </c>
      <c r="BO6" s="35">
        <f t="shared" si="7"/>
        <v>1640.16</v>
      </c>
      <c r="BP6" s="34" t="str">
        <f>IF(BP7="","",IF(BP7="-","【-】","【"&amp;SUBSTITUTE(TEXT(BP7,"#,##0.00"),"-","△")&amp;"】"))</f>
        <v>【1,650.58】</v>
      </c>
      <c r="BQ6" s="35" t="str">
        <f>IF(BQ7="",NA(),BQ7)</f>
        <v>-</v>
      </c>
      <c r="BR6" s="35" t="str">
        <f t="shared" ref="BR6:BZ6" si="8">IF(BR7="",NA(),BR7)</f>
        <v>-</v>
      </c>
      <c r="BS6" s="35" t="str">
        <f t="shared" si="8"/>
        <v>-</v>
      </c>
      <c r="BT6" s="35" t="str">
        <f t="shared" si="8"/>
        <v>-</v>
      </c>
      <c r="BU6" s="35">
        <f t="shared" si="8"/>
        <v>15.9</v>
      </c>
      <c r="BV6" s="35" t="str">
        <f t="shared" si="8"/>
        <v>-</v>
      </c>
      <c r="BW6" s="35" t="str">
        <f t="shared" si="8"/>
        <v>-</v>
      </c>
      <c r="BX6" s="35" t="str">
        <f t="shared" si="8"/>
        <v>-</v>
      </c>
      <c r="BY6" s="35" t="str">
        <f t="shared" si="8"/>
        <v>-</v>
      </c>
      <c r="BZ6" s="35">
        <f t="shared" si="8"/>
        <v>38.270000000000003</v>
      </c>
      <c r="CA6" s="34" t="str">
        <f>IF(CA7="","",IF(CA7="-","【-】","【"&amp;SUBSTITUTE(TEXT(CA7,"#,##0.00"),"-","△")&amp;"】"))</f>
        <v>【38.66】</v>
      </c>
      <c r="CB6" s="35" t="str">
        <f>IF(CB7="",NA(),CB7)</f>
        <v>-</v>
      </c>
      <c r="CC6" s="35" t="str">
        <f t="shared" ref="CC6:CK6" si="9">IF(CC7="",NA(),CC7)</f>
        <v>-</v>
      </c>
      <c r="CD6" s="35" t="str">
        <f t="shared" si="9"/>
        <v>-</v>
      </c>
      <c r="CE6" s="35" t="str">
        <f t="shared" si="9"/>
        <v>-</v>
      </c>
      <c r="CF6" s="35">
        <f t="shared" si="9"/>
        <v>872.04</v>
      </c>
      <c r="CG6" s="35" t="str">
        <f t="shared" si="9"/>
        <v>-</v>
      </c>
      <c r="CH6" s="35" t="str">
        <f t="shared" si="9"/>
        <v>-</v>
      </c>
      <c r="CI6" s="35" t="str">
        <f t="shared" si="9"/>
        <v>-</v>
      </c>
      <c r="CJ6" s="35" t="str">
        <f t="shared" si="9"/>
        <v>-</v>
      </c>
      <c r="CK6" s="35">
        <f t="shared" si="9"/>
        <v>486.77</v>
      </c>
      <c r="CL6" s="34" t="str">
        <f>IF(CL7="","",IF(CL7="-","【-】","【"&amp;SUBSTITUTE(TEXT(CL7,"#,##0.00"),"-","△")&amp;"】"))</f>
        <v>【481.20】</v>
      </c>
      <c r="CM6" s="35" t="str">
        <f>IF(CM7="",NA(),CM7)</f>
        <v>-</v>
      </c>
      <c r="CN6" s="35" t="str">
        <f t="shared" ref="CN6:CV6" si="10">IF(CN7="",NA(),CN7)</f>
        <v>-</v>
      </c>
      <c r="CO6" s="35" t="str">
        <f t="shared" si="10"/>
        <v>-</v>
      </c>
      <c r="CP6" s="35" t="str">
        <f t="shared" si="10"/>
        <v>-</v>
      </c>
      <c r="CQ6" s="35">
        <f t="shared" si="10"/>
        <v>8.82</v>
      </c>
      <c r="CR6" s="35" t="str">
        <f t="shared" si="10"/>
        <v>-</v>
      </c>
      <c r="CS6" s="35" t="str">
        <f t="shared" si="10"/>
        <v>-</v>
      </c>
      <c r="CT6" s="35" t="str">
        <f t="shared" si="10"/>
        <v>-</v>
      </c>
      <c r="CU6" s="35" t="str">
        <f t="shared" si="10"/>
        <v>-</v>
      </c>
      <c r="CV6" s="35">
        <f t="shared" si="10"/>
        <v>34.700000000000003</v>
      </c>
      <c r="CW6" s="34" t="str">
        <f>IF(CW7="","",IF(CW7="-","【-】","【"&amp;SUBSTITUTE(TEXT(CW7,"#,##0.00"),"-","△")&amp;"】"))</f>
        <v>【34.97】</v>
      </c>
      <c r="CX6" s="35" t="str">
        <f>IF(CX7="",NA(),CX7)</f>
        <v>-</v>
      </c>
      <c r="CY6" s="35" t="str">
        <f t="shared" ref="CY6:DG6" si="11">IF(CY7="",NA(),CY7)</f>
        <v>-</v>
      </c>
      <c r="CZ6" s="35" t="str">
        <f t="shared" si="11"/>
        <v>-</v>
      </c>
      <c r="DA6" s="35" t="str">
        <f t="shared" si="11"/>
        <v>-</v>
      </c>
      <c r="DB6" s="35">
        <f t="shared" si="11"/>
        <v>77.48</v>
      </c>
      <c r="DC6" s="35" t="str">
        <f t="shared" si="11"/>
        <v>-</v>
      </c>
      <c r="DD6" s="35" t="str">
        <f t="shared" si="11"/>
        <v>-</v>
      </c>
      <c r="DE6" s="35" t="str">
        <f t="shared" si="11"/>
        <v>-</v>
      </c>
      <c r="DF6" s="35" t="str">
        <f t="shared" si="11"/>
        <v>-</v>
      </c>
      <c r="DG6" s="35">
        <f t="shared" si="11"/>
        <v>90.04</v>
      </c>
      <c r="DH6" s="34" t="str">
        <f>IF(DH7="","",IF(DH7="-","【-】","【"&amp;SUBSTITUTE(TEXT(DH7,"#,##0.00"),"-","△")&amp;"】"))</f>
        <v>【89.89】</v>
      </c>
      <c r="DI6" s="35" t="str">
        <f>IF(DI7="",NA(),DI7)</f>
        <v>-</v>
      </c>
      <c r="DJ6" s="35" t="str">
        <f t="shared" ref="DJ6:DR6" si="12">IF(DJ7="",NA(),DJ7)</f>
        <v>-</v>
      </c>
      <c r="DK6" s="35" t="str">
        <f t="shared" si="12"/>
        <v>-</v>
      </c>
      <c r="DL6" s="35" t="str">
        <f t="shared" si="12"/>
        <v>-</v>
      </c>
      <c r="DM6" s="35">
        <f t="shared" si="12"/>
        <v>6.2</v>
      </c>
      <c r="DN6" s="35" t="str">
        <f t="shared" si="12"/>
        <v>-</v>
      </c>
      <c r="DO6" s="35" t="str">
        <f t="shared" si="12"/>
        <v>-</v>
      </c>
      <c r="DP6" s="35" t="str">
        <f t="shared" si="12"/>
        <v>-</v>
      </c>
      <c r="DQ6" s="35" t="str">
        <f t="shared" si="12"/>
        <v>-</v>
      </c>
      <c r="DR6" s="35">
        <f t="shared" si="12"/>
        <v>29.28</v>
      </c>
      <c r="DS6" s="34" t="str">
        <f>IF(DS7="","",IF(DS7="-","【-】","【"&amp;SUBSTITUTE(TEXT(DS7,"#,##0.00"),"-","△")&amp;"】"))</f>
        <v>【29.09】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2">
      <c r="A7" s="28"/>
      <c r="B7" s="37">
        <v>2020</v>
      </c>
      <c r="C7" s="37">
        <v>422134</v>
      </c>
      <c r="D7" s="37">
        <v>46</v>
      </c>
      <c r="E7" s="37">
        <v>17</v>
      </c>
      <c r="F7" s="37">
        <v>9</v>
      </c>
      <c r="G7" s="37">
        <v>0</v>
      </c>
      <c r="H7" s="37" t="s">
        <v>95</v>
      </c>
      <c r="I7" s="37" t="s">
        <v>96</v>
      </c>
      <c r="J7" s="37" t="s">
        <v>97</v>
      </c>
      <c r="K7" s="37" t="s">
        <v>98</v>
      </c>
      <c r="L7" s="37" t="s">
        <v>99</v>
      </c>
      <c r="M7" s="37" t="s">
        <v>100</v>
      </c>
      <c r="N7" s="38" t="s">
        <v>101</v>
      </c>
      <c r="O7" s="38">
        <v>23.84</v>
      </c>
      <c r="P7" s="38">
        <v>0.26</v>
      </c>
      <c r="Q7" s="38">
        <v>100</v>
      </c>
      <c r="R7" s="38">
        <v>3080</v>
      </c>
      <c r="S7" s="38">
        <v>42783</v>
      </c>
      <c r="T7" s="38">
        <v>214.31</v>
      </c>
      <c r="U7" s="38">
        <v>199.63</v>
      </c>
      <c r="V7" s="38">
        <v>111</v>
      </c>
      <c r="W7" s="38">
        <v>0.28999999999999998</v>
      </c>
      <c r="X7" s="38">
        <v>382.76</v>
      </c>
      <c r="Y7" s="38" t="s">
        <v>101</v>
      </c>
      <c r="Z7" s="38" t="s">
        <v>101</v>
      </c>
      <c r="AA7" s="38" t="s">
        <v>101</v>
      </c>
      <c r="AB7" s="38" t="s">
        <v>101</v>
      </c>
      <c r="AC7" s="38">
        <v>100.29</v>
      </c>
      <c r="AD7" s="38" t="s">
        <v>101</v>
      </c>
      <c r="AE7" s="38" t="s">
        <v>101</v>
      </c>
      <c r="AF7" s="38" t="s">
        <v>101</v>
      </c>
      <c r="AG7" s="38" t="s">
        <v>101</v>
      </c>
      <c r="AH7" s="38">
        <v>100.42</v>
      </c>
      <c r="AI7" s="38">
        <v>100.5</v>
      </c>
      <c r="AJ7" s="38" t="s">
        <v>101</v>
      </c>
      <c r="AK7" s="38" t="s">
        <v>101</v>
      </c>
      <c r="AL7" s="38" t="s">
        <v>101</v>
      </c>
      <c r="AM7" s="38" t="s">
        <v>101</v>
      </c>
      <c r="AN7" s="38">
        <v>0</v>
      </c>
      <c r="AO7" s="38" t="s">
        <v>101</v>
      </c>
      <c r="AP7" s="38" t="s">
        <v>101</v>
      </c>
      <c r="AQ7" s="38" t="s">
        <v>101</v>
      </c>
      <c r="AR7" s="38" t="s">
        <v>101</v>
      </c>
      <c r="AS7" s="38">
        <v>762.05</v>
      </c>
      <c r="AT7" s="38">
        <v>738.47</v>
      </c>
      <c r="AU7" s="38" t="s">
        <v>101</v>
      </c>
      <c r="AV7" s="38" t="s">
        <v>101</v>
      </c>
      <c r="AW7" s="38" t="s">
        <v>101</v>
      </c>
      <c r="AX7" s="38" t="s">
        <v>101</v>
      </c>
      <c r="AY7" s="38">
        <v>299.64</v>
      </c>
      <c r="AZ7" s="38" t="s">
        <v>101</v>
      </c>
      <c r="BA7" s="38" t="s">
        <v>101</v>
      </c>
      <c r="BB7" s="38" t="s">
        <v>101</v>
      </c>
      <c r="BC7" s="38" t="s">
        <v>101</v>
      </c>
      <c r="BD7" s="38">
        <v>92.61</v>
      </c>
      <c r="BE7" s="38">
        <v>93.81</v>
      </c>
      <c r="BF7" s="38" t="s">
        <v>101</v>
      </c>
      <c r="BG7" s="38" t="s">
        <v>101</v>
      </c>
      <c r="BH7" s="38" t="s">
        <v>101</v>
      </c>
      <c r="BI7" s="38" t="s">
        <v>101</v>
      </c>
      <c r="BJ7" s="38">
        <v>441.25</v>
      </c>
      <c r="BK7" s="38" t="s">
        <v>101</v>
      </c>
      <c r="BL7" s="38" t="s">
        <v>101</v>
      </c>
      <c r="BM7" s="38" t="s">
        <v>101</v>
      </c>
      <c r="BN7" s="38" t="s">
        <v>101</v>
      </c>
      <c r="BO7" s="38">
        <v>1640.16</v>
      </c>
      <c r="BP7" s="38">
        <v>1650.58</v>
      </c>
      <c r="BQ7" s="38" t="s">
        <v>101</v>
      </c>
      <c r="BR7" s="38" t="s">
        <v>101</v>
      </c>
      <c r="BS7" s="38" t="s">
        <v>101</v>
      </c>
      <c r="BT7" s="38" t="s">
        <v>101</v>
      </c>
      <c r="BU7" s="38">
        <v>15.9</v>
      </c>
      <c r="BV7" s="38" t="s">
        <v>101</v>
      </c>
      <c r="BW7" s="38" t="s">
        <v>101</v>
      </c>
      <c r="BX7" s="38" t="s">
        <v>101</v>
      </c>
      <c r="BY7" s="38" t="s">
        <v>101</v>
      </c>
      <c r="BZ7" s="38">
        <v>38.270000000000003</v>
      </c>
      <c r="CA7" s="38">
        <v>38.659999999999997</v>
      </c>
      <c r="CB7" s="38" t="s">
        <v>101</v>
      </c>
      <c r="CC7" s="38" t="s">
        <v>101</v>
      </c>
      <c r="CD7" s="38" t="s">
        <v>101</v>
      </c>
      <c r="CE7" s="38" t="s">
        <v>101</v>
      </c>
      <c r="CF7" s="38">
        <v>872.04</v>
      </c>
      <c r="CG7" s="38" t="s">
        <v>101</v>
      </c>
      <c r="CH7" s="38" t="s">
        <v>101</v>
      </c>
      <c r="CI7" s="38" t="s">
        <v>101</v>
      </c>
      <c r="CJ7" s="38" t="s">
        <v>101</v>
      </c>
      <c r="CK7" s="38">
        <v>486.77</v>
      </c>
      <c r="CL7" s="38">
        <v>481.2</v>
      </c>
      <c r="CM7" s="38" t="s">
        <v>101</v>
      </c>
      <c r="CN7" s="38" t="s">
        <v>101</v>
      </c>
      <c r="CO7" s="38" t="s">
        <v>101</v>
      </c>
      <c r="CP7" s="38" t="s">
        <v>101</v>
      </c>
      <c r="CQ7" s="38">
        <v>8.82</v>
      </c>
      <c r="CR7" s="38" t="s">
        <v>101</v>
      </c>
      <c r="CS7" s="38" t="s">
        <v>101</v>
      </c>
      <c r="CT7" s="38" t="s">
        <v>101</v>
      </c>
      <c r="CU7" s="38" t="s">
        <v>101</v>
      </c>
      <c r="CV7" s="38">
        <v>34.700000000000003</v>
      </c>
      <c r="CW7" s="38">
        <v>34.97</v>
      </c>
      <c r="CX7" s="38" t="s">
        <v>101</v>
      </c>
      <c r="CY7" s="38" t="s">
        <v>101</v>
      </c>
      <c r="CZ7" s="38" t="s">
        <v>101</v>
      </c>
      <c r="DA7" s="38" t="s">
        <v>101</v>
      </c>
      <c r="DB7" s="38">
        <v>77.48</v>
      </c>
      <c r="DC7" s="38" t="s">
        <v>101</v>
      </c>
      <c r="DD7" s="38" t="s">
        <v>101</v>
      </c>
      <c r="DE7" s="38" t="s">
        <v>101</v>
      </c>
      <c r="DF7" s="38" t="s">
        <v>101</v>
      </c>
      <c r="DG7" s="38">
        <v>90.04</v>
      </c>
      <c r="DH7" s="38">
        <v>89.89</v>
      </c>
      <c r="DI7" s="38" t="s">
        <v>101</v>
      </c>
      <c r="DJ7" s="38" t="s">
        <v>101</v>
      </c>
      <c r="DK7" s="38" t="s">
        <v>101</v>
      </c>
      <c r="DL7" s="38" t="s">
        <v>101</v>
      </c>
      <c r="DM7" s="38">
        <v>6.2</v>
      </c>
      <c r="DN7" s="38" t="s">
        <v>101</v>
      </c>
      <c r="DO7" s="38" t="s">
        <v>101</v>
      </c>
      <c r="DP7" s="38" t="s">
        <v>101</v>
      </c>
      <c r="DQ7" s="38" t="s">
        <v>101</v>
      </c>
      <c r="DR7" s="38">
        <v>29.28</v>
      </c>
      <c r="DS7" s="38">
        <v>29.09</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v>
      </c>
      <c r="EO7" s="38">
        <v>0</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2022-01-24T01:34:53Z</cp:lastPrinted>
  <dcterms:created xsi:type="dcterms:W3CDTF">2021-12-03T07:38:13Z</dcterms:created>
  <dcterms:modified xsi:type="dcterms:W3CDTF">2022-02-21T02:28:56Z</dcterms:modified>
  <cp:category/>
</cp:coreProperties>
</file>