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00" windowHeight="70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<sst xmlns="http://schemas.openxmlformats.org/spreadsheetml/2006/main" count="221" uniqueCount="111">
  <si>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</si>
  <si>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</si>
  <si>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</si>
  <si>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</si>
  <si>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</si>
  <si>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</si>
  <si>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</si>
  <si>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</si>
  <si>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</si>
  <si>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</si>
  <si>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</si>
  <si>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</si>
  <si>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</si>
  <si>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</si>
  <si>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</si>
  <si>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</si>
  <si>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</si>
  <si>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</si>
  <si>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</si>
  <si>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</si>
  <si>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</si>
  <si>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</si>
  <si>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</si>
  <si>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</si>
  <si>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</si>
  <si>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</si>
  <si>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</si>
  <si>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</si>
  <si>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</si>
  <si>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</si>
  <si>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</si>
  <si>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</si>
  <si>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</si>
  <si>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</si>
  <si>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</si>
  <si>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</si>
  <si>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</si>
  <si>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</si>
  <si>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</si>
  <si>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</si>
  <si>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</si>
  <si>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</si>
  <si>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</si>
  <si>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</si>
  <si>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</si>
  <si>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</si>
  <si>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</si>
  <si>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</si>
  <si>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</si>
  <si>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</si>
  <si>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</si>
  <si>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</si>
  <si>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</si>
  <si>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</si>
  <si>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</si>
  <si>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</si>
  <si>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</si>
  <si>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</si>
  <si>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</si>
  <si>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</si>
  <si>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</si>
  <si>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</si>
  <si>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</si>
  <si>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</si>
  <si>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</si>
  <si>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</si>
  <si>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</si>
  <si>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</si>
  <si>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</si>
  <si>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</si>
  <si>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</si>
  <si>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</si>
  <si>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</si>
  <si>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</si>
  <si>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</si>
  <si>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</si>
  <si>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</si>
  <si>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</si>
  <si>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</si>
  <si>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</si>
  <si>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</si>
  <si>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</si>
  <si>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</si>
  <si>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</si>
  <si>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</si>
  <si>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</si>
  <si>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</si>
  <si>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</si>
  <si>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</si>
  <si>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</si>
  <si>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</si>
  <si>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</si>
  <si>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</si>
  <si>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</si>
  <si>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</si>
  <si>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</si>
  <si>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雲仙市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</si>
  <si>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</si>
  <si>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</si>
  <si>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</si>
  <si>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</si>
  <si>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</si>
  <si>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</si>
  <si>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</si>
  <si>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</si>
  <si>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</si>
  <si>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</si>
  <si>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</si>
  <si>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農業集落排水事業は、収益的収支比率は、100％未満であるが、経年で比較した場合に、右肩上がりで100％に近づいているため、経営改善に向けた取組が成果を上げている可能性があると考えられる。
　また、他の指標でも類似団体平均値を上回っている状況であるが、債務残高指標である「企業債残高対事業規模比率」が類似団体平均値より高い状況であるため、経営改善のために、今後も「経営の効率性」の向上を目指すとともに、将来の地方債償還金の負担が増大にならないよう考慮しながら、計画的に施設の更新を行う必要がある。</t>
    <rPh sb="11" eb="14">
      <t>シュウエキテキ</t>
    </rPh>
    <rPh sb="14" eb="16">
      <t>シュウシ</t>
    </rPh>
    <rPh sb="16" eb="18">
      <t>ヒリツ</t>
    </rPh>
    <rPh sb="24" eb="26">
      <t>ミマン</t>
    </rPh>
    <rPh sb="31" eb="33">
      <t>ケイネン</t>
    </rPh>
    <rPh sb="34" eb="36">
      <t>ヒカク</t>
    </rPh>
    <rPh sb="38" eb="40">
      <t>バアイ</t>
    </rPh>
    <rPh sb="42" eb="44">
      <t>ミギカタ</t>
    </rPh>
    <rPh sb="44" eb="45">
      <t>ア</t>
    </rPh>
    <rPh sb="53" eb="54">
      <t>チカ</t>
    </rPh>
    <rPh sb="62" eb="64">
      <t>ケイエイ</t>
    </rPh>
    <rPh sb="64" eb="66">
      <t>カイゼン</t>
    </rPh>
    <rPh sb="67" eb="68">
      <t>ム</t>
    </rPh>
    <rPh sb="70" eb="72">
      <t>トリクミ</t>
    </rPh>
    <rPh sb="73" eb="75">
      <t>セイカ</t>
    </rPh>
    <rPh sb="76" eb="77">
      <t>ア</t>
    </rPh>
    <rPh sb="81" eb="84">
      <t>カノウセイ</t>
    </rPh>
    <rPh sb="88" eb="89">
      <t>カンガ</t>
    </rPh>
    <rPh sb="99" eb="100">
      <t>タ</t>
    </rPh>
    <rPh sb="101" eb="103">
      <t>シヒョウ</t>
    </rPh>
    <rPh sb="105" eb="107">
      <t>ルイジ</t>
    </rPh>
    <rPh sb="107" eb="109">
      <t>ダンタイ</t>
    </rPh>
    <rPh sb="109" eb="112">
      <t>ヘイキンチ</t>
    </rPh>
    <rPh sb="113" eb="115">
      <t>ウワマワ</t>
    </rPh>
    <rPh sb="119" eb="121">
      <t>ジョウキョウ</t>
    </rPh>
    <rPh sb="126" eb="128">
      <t>サイム</t>
    </rPh>
    <rPh sb="128" eb="130">
      <t>ザンダカ</t>
    </rPh>
    <rPh sb="130" eb="132">
      <t>シヒョウ</t>
    </rPh>
    <phoneticPr fontId="4"/>
  </si>
  <si>
    <t>　農業集落排水事業は、平成8年から着手しており整備は終了している。処理場施設や管渠の耐用年数は経過していないが、電気設備等については計画的に改修する必要がある。</t>
    <phoneticPr fontId="4"/>
  </si>
  <si>
    <t>　農業集落排水事業は、平成13年度に供用開始している。
　収益的収支比率も年々上昇し、他の指標も類似団体平均値を上回っているが、黒字には至っておらず、今後も、財政状況を把握し、地方債元利償還金などの推移を考慮しながら、施設設備の改修・更新を計画的に行う必要がある。</t>
    <rPh sb="29" eb="32">
      <t>シュウエキテキ</t>
    </rPh>
    <rPh sb="32" eb="34">
      <t>シュウシ</t>
    </rPh>
    <rPh sb="34" eb="36">
      <t>ヒリツ</t>
    </rPh>
    <rPh sb="37" eb="39">
      <t>ネンネン</t>
    </rPh>
    <rPh sb="39" eb="41">
      <t>ジョウショウ</t>
    </rPh>
    <rPh sb="43" eb="44">
      <t>ホカ</t>
    </rPh>
    <rPh sb="45" eb="47">
      <t>シヒョウ</t>
    </rPh>
    <rPh sb="48" eb="50">
      <t>ルイジ</t>
    </rPh>
    <rPh sb="50" eb="52">
      <t>ダンタイ</t>
    </rPh>
    <rPh sb="52" eb="54">
      <t>ヘイキン</t>
    </rPh>
    <rPh sb="54" eb="55">
      <t>チ</t>
    </rPh>
    <rPh sb="56" eb="58">
      <t>ウワマワ</t>
    </rPh>
    <rPh sb="64" eb="66">
      <t>クロジ</t>
    </rPh>
    <rPh sb="68" eb="69">
      <t>イタ</t>
    </rPh>
    <rPh sb="117" eb="11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</si>
</sst>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774784"/>
        <c:axId val="74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74774784"/>
        <c:axId val="74793344"/>
      </c:lineChart>
      <c:dateAx>
        <c:axId val="74774784"/>
        <c:scaling>
          <c:orientation val="minMax"/>
        </c:scaling>
        <c:delete val="1"/>
        <c:axPos val="b"/>
        <c:numFmt formatCode="ge" sourceLinked="1"/>
        <c:majorTickMark val="none"/>
        <c:minorTickMark val="none"/>
        <c:tickLblPos val="none"/>
        <c:crossAx val="74793344"/>
        <c:crosses val="autoZero"/>
        <c:auto val="1"/>
        <c:lblOffset val="100"/>
        <c:baseTimeUnit val="years"/>
      </c:dateAx>
      <c:valAx>
        <c:axId val="74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47.42</c:v>
                </c:pt>
                <c:pt idx="1">
                  <c:v>47.73</c:v>
                </c:pt>
                <c:pt idx="2">
                  <c:v>48.14</c:v>
                </c:pt>
                <c:pt idx="3">
                  <c:v>49.06</c:v>
                </c:pt>
                <c:pt idx="4">
                  <c:v>49.87</c:v>
                </c:pt>
              </c:numCache>
            </c:numRef>
          </c:val>
        </c:ser>
        <c:dLbls>
          <c:showLegendKey val="0"/>
          <c:showVal val="0"/>
          <c:showCatName val="0"/>
          <c:showSerName val="0"/>
          <c:showPercent val="0"/>
          <c:showBubbleSize val="0"/>
        </c:dLbls>
        <c:gapWidth val="150"/>
        <c:axId val="86583936"/>
        <c:axId val="866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86583936"/>
        <c:axId val="86602496"/>
      </c:lineChart>
      <c:dateAx>
        <c:axId val="86583936"/>
        <c:scaling>
          <c:orientation val="minMax"/>
        </c:scaling>
        <c:delete val="1"/>
        <c:axPos val="b"/>
        <c:numFmt formatCode="ge" sourceLinked="1"/>
        <c:majorTickMark val="none"/>
        <c:minorTickMark val="none"/>
        <c:tickLblPos val="none"/>
        <c:crossAx val="86602496"/>
        <c:crosses val="autoZero"/>
        <c:auto val="1"/>
        <c:lblOffset val="100"/>
        <c:baseTimeUnit val="years"/>
      </c:dateAx>
      <c:valAx>
        <c:axId val="86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74.63</c:v>
                </c:pt>
                <c:pt idx="1">
                  <c:v>75.239999999999995</c:v>
                </c:pt>
                <c:pt idx="2">
                  <c:v>77.680000000000007</c:v>
                </c:pt>
                <c:pt idx="3">
                  <c:v>79</c:v>
                </c:pt>
                <c:pt idx="4">
                  <c:v>80.39</c:v>
                </c:pt>
              </c:numCache>
            </c:numRef>
          </c:val>
        </c:ser>
        <c:dLbls>
          <c:showLegendKey val="0"/>
          <c:showVal val="0"/>
          <c:showCatName val="0"/>
          <c:showSerName val="0"/>
          <c:showPercent val="0"/>
          <c:showBubbleSize val="0"/>
        </c:dLbls>
        <c:gapWidth val="150"/>
        <c:axId val="86640896"/>
        <c:axId val="86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86640896"/>
        <c:axId val="86643072"/>
      </c:lineChart>
      <c:dateAx>
        <c:axId val="86640896"/>
        <c:scaling>
          <c:orientation val="minMax"/>
        </c:scaling>
        <c:delete val="1"/>
        <c:axPos val="b"/>
        <c:numFmt formatCode="ge" sourceLinked="1"/>
        <c:majorTickMark val="none"/>
        <c:minorTickMark val="none"/>
        <c:tickLblPos val="none"/>
        <c:crossAx val="86643072"/>
        <c:crosses val="autoZero"/>
        <c:auto val="1"/>
        <c:lblOffset val="100"/>
        <c:baseTimeUnit val="years"/>
      </c:dateAx>
      <c:valAx>
        <c:axId val="86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65.239999999999995</c:v>
                </c:pt>
                <c:pt idx="1">
                  <c:v>66.28</c:v>
                </c:pt>
                <c:pt idx="2">
                  <c:v>67.099999999999994</c:v>
                </c:pt>
                <c:pt idx="3">
                  <c:v>76.760000000000005</c:v>
                </c:pt>
                <c:pt idx="4">
                  <c:v>80.84</c:v>
                </c:pt>
              </c:numCache>
            </c:numRef>
          </c:val>
        </c:ser>
        <c:dLbls>
          <c:showLegendKey val="0"/>
          <c:showVal val="0"/>
          <c:showCatName val="0"/>
          <c:showSerName val="0"/>
          <c:showPercent val="0"/>
          <c:showBubbleSize val="0"/>
        </c:dLbls>
        <c:gapWidth val="150"/>
        <c:axId val="74819456"/>
        <c:axId val="74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819456"/>
        <c:axId val="74829824"/>
      </c:lineChart>
      <c:dateAx>
        <c:axId val="74819456"/>
        <c:scaling>
          <c:orientation val="minMax"/>
        </c:scaling>
        <c:delete val="1"/>
        <c:axPos val="b"/>
        <c:numFmt formatCode="ge" sourceLinked="1"/>
        <c:majorTickMark val="none"/>
        <c:minorTickMark val="none"/>
        <c:tickLblPos val="none"/>
        <c:crossAx val="74829824"/>
        <c:crosses val="autoZero"/>
        <c:auto val="1"/>
        <c:lblOffset val="100"/>
        <c:baseTimeUnit val="years"/>
      </c:dateAx>
      <c:valAx>
        <c:axId val="74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63968"/>
        <c:axId val="765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63968"/>
        <c:axId val="76565888"/>
      </c:lineChart>
      <c:dateAx>
        <c:axId val="76563968"/>
        <c:scaling>
          <c:orientation val="minMax"/>
        </c:scaling>
        <c:delete val="1"/>
        <c:axPos val="b"/>
        <c:numFmt formatCode="ge" sourceLinked="1"/>
        <c:majorTickMark val="none"/>
        <c:minorTickMark val="none"/>
        <c:tickLblPos val="none"/>
        <c:crossAx val="76565888"/>
        <c:crosses val="autoZero"/>
        <c:auto val="1"/>
        <c:lblOffset val="100"/>
        <c:baseTimeUnit val="years"/>
      </c:dateAx>
      <c:valAx>
        <c:axId val="765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04544"/>
        <c:axId val="766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04544"/>
        <c:axId val="76606464"/>
      </c:lineChart>
      <c:dateAx>
        <c:axId val="76604544"/>
        <c:scaling>
          <c:orientation val="minMax"/>
        </c:scaling>
        <c:delete val="1"/>
        <c:axPos val="b"/>
        <c:numFmt formatCode="ge" sourceLinked="1"/>
        <c:majorTickMark val="none"/>
        <c:minorTickMark val="none"/>
        <c:tickLblPos val="none"/>
        <c:crossAx val="76606464"/>
        <c:crosses val="autoZero"/>
        <c:auto val="1"/>
        <c:lblOffset val="100"/>
        <c:baseTimeUnit val="years"/>
      </c:dateAx>
      <c:valAx>
        <c:axId val="766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15136"/>
        <c:axId val="7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15136"/>
        <c:axId val="76717056"/>
      </c:lineChart>
      <c:dateAx>
        <c:axId val="76715136"/>
        <c:scaling>
          <c:orientation val="minMax"/>
        </c:scaling>
        <c:delete val="1"/>
        <c:axPos val="b"/>
        <c:numFmt formatCode="ge" sourceLinked="1"/>
        <c:majorTickMark val="none"/>
        <c:minorTickMark val="none"/>
        <c:tickLblPos val="none"/>
        <c:crossAx val="76717056"/>
        <c:crosses val="autoZero"/>
        <c:auto val="1"/>
        <c:lblOffset val="100"/>
        <c:baseTimeUnit val="years"/>
      </c:dateAx>
      <c:valAx>
        <c:axId val="76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63904"/>
        <c:axId val="76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63904"/>
        <c:axId val="76765824"/>
      </c:lineChart>
      <c:dateAx>
        <c:axId val="76763904"/>
        <c:scaling>
          <c:orientation val="minMax"/>
        </c:scaling>
        <c:delete val="1"/>
        <c:axPos val="b"/>
        <c:numFmt formatCode="ge" sourceLinked="1"/>
        <c:majorTickMark val="none"/>
        <c:minorTickMark val="none"/>
        <c:tickLblPos val="none"/>
        <c:crossAx val="76765824"/>
        <c:crosses val="autoZero"/>
        <c:auto val="1"/>
        <c:lblOffset val="100"/>
        <c:baseTimeUnit val="years"/>
      </c:dateAx>
      <c:valAx>
        <c:axId val="76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2087.98</c:v>
                </c:pt>
                <c:pt idx="1">
                  <c:v>1889.27</c:v>
                </c:pt>
                <c:pt idx="2">
                  <c:v>1691.2</c:v>
                </c:pt>
                <c:pt idx="3">
                  <c:v>1354.65</c:v>
                </c:pt>
                <c:pt idx="4">
                  <c:v>1220.8800000000001</c:v>
                </c:pt>
              </c:numCache>
            </c:numRef>
          </c:val>
        </c:ser>
        <c:dLbls>
          <c:showLegendKey val="0"/>
          <c:showVal val="0"/>
          <c:showCatName val="0"/>
          <c:showSerName val="0"/>
          <c:showPercent val="0"/>
          <c:showBubbleSize val="0"/>
        </c:dLbls>
        <c:gapWidth val="150"/>
        <c:axId val="76800384"/>
        <c:axId val="76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76800384"/>
        <c:axId val="76802304"/>
      </c:lineChart>
      <c:dateAx>
        <c:axId val="76800384"/>
        <c:scaling>
          <c:orientation val="minMax"/>
        </c:scaling>
        <c:delete val="1"/>
        <c:axPos val="b"/>
        <c:numFmt formatCode="ge" sourceLinked="1"/>
        <c:majorTickMark val="none"/>
        <c:minorTickMark val="none"/>
        <c:tickLblPos val="none"/>
        <c:crossAx val="76802304"/>
        <c:crosses val="autoZero"/>
        <c:auto val="1"/>
        <c:lblOffset val="100"/>
        <c:baseTimeUnit val="years"/>
      </c:dateAx>
      <c:valAx>
        <c:axId val="76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37.880000000000003</c:v>
                </c:pt>
                <c:pt idx="1">
                  <c:v>38.85</c:v>
                </c:pt>
                <c:pt idx="2">
                  <c:v>41.96</c:v>
                </c:pt>
                <c:pt idx="3">
                  <c:v>45.69</c:v>
                </c:pt>
                <c:pt idx="4">
                  <c:v>51.55</c:v>
                </c:pt>
              </c:numCache>
            </c:numRef>
          </c:val>
        </c:ser>
        <c:dLbls>
          <c:showLegendKey val="0"/>
          <c:showVal val="0"/>
          <c:showCatName val="0"/>
          <c:showSerName val="0"/>
          <c:showPercent val="0"/>
          <c:showBubbleSize val="0"/>
        </c:dLbls>
        <c:gapWidth val="150"/>
        <c:axId val="86544384"/>
        <c:axId val="865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86544384"/>
        <c:axId val="86546304"/>
      </c:lineChart>
      <c:dateAx>
        <c:axId val="86544384"/>
        <c:scaling>
          <c:orientation val="minMax"/>
        </c:scaling>
        <c:delete val="1"/>
        <c:axPos val="b"/>
        <c:numFmt formatCode="ge" sourceLinked="1"/>
        <c:majorTickMark val="none"/>
        <c:minorTickMark val="none"/>
        <c:tickLblPos val="none"/>
        <c:crossAx val="86546304"/>
        <c:crosses val="autoZero"/>
        <c:auto val="1"/>
        <c:lblOffset val="100"/>
        <c:baseTimeUnit val="years"/>
      </c:dateAx>
      <c:valAx>
        <c:axId val="865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324.61</c:v>
                </c:pt>
                <c:pt idx="1">
                  <c:v>318.13</c:v>
                </c:pt>
                <c:pt idx="2">
                  <c:v>293.8</c:v>
                </c:pt>
                <c:pt idx="3">
                  <c:v>277.26</c:v>
                </c:pt>
                <c:pt idx="4">
                  <c:v>246.2</c:v>
                </c:pt>
              </c:numCache>
            </c:numRef>
          </c:val>
        </c:ser>
        <c:dLbls>
          <c:showLegendKey val="0"/>
          <c:showVal val="0"/>
          <c:showCatName val="0"/>
          <c:showSerName val="0"/>
          <c:showPercent val="0"/>
          <c:showBubbleSize val="0"/>
        </c:dLbls>
        <c:gapWidth val="150"/>
        <c:axId val="86567936"/>
        <c:axId val="86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86567936"/>
        <c:axId val="86570112"/>
      </c:lineChart>
      <c:dateAx>
        <c:axId val="86567936"/>
        <c:scaling>
          <c:orientation val="minMax"/>
        </c:scaling>
        <c:delete val="1"/>
        <c:axPos val="b"/>
        <c:numFmt formatCode="ge" sourceLinked="1"/>
        <c:majorTickMark val="none"/>
        <c:minorTickMark val="none"/>
        <c:tickLblPos val="none"/>
        <c:crossAx val="86570112"/>
        <c:crosses val="autoZero"/>
        <c:auto val="1"/>
        <c:lblOffset val="100"/>
        <c:baseTimeUnit val="years"/>
      </c:dateAx>
      <c:valAx>
        <c:axId val="86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長崎県　雲仙市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45686</v>
      </c>
      <c r="AM8" s="47"/>
      <c r="AN8" s="47"/>
      <c r="AO8" s="47"/>
      <c r="AP8" s="47"/>
      <c r="AQ8" s="47"/>
      <c r="AR8" s="47"/>
      <c r="AS8" s="47"/>
      <c r="AT8" s="43">
        <f>データ!S6</f>
        <v>214.31</v>
      </c>
      <c r="AU8" s="43"/>
      <c r="AV8" s="43"/>
      <c r="AW8" s="43"/>
      <c r="AX8" s="43"/>
      <c r="AY8" s="43"/>
      <c r="AZ8" s="43"/>
      <c r="BA8" s="43"/>
      <c r="BB8" s="43">
        <f>データ!T6</f>
        <v>213.18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11.21</v>
      </c>
      <c r="Q10" s="43"/>
      <c r="R10" s="43"/>
      <c r="S10" s="43"/>
      <c r="T10" s="43"/>
      <c r="U10" s="43"/>
      <c r="V10" s="43"/>
      <c r="W10" s="43">
        <f>データ!P6</f>
        <v>100.92</v>
      </c>
      <c r="X10" s="43"/>
      <c r="Y10" s="43"/>
      <c r="Z10" s="43"/>
      <c r="AA10" s="43"/>
      <c r="AB10" s="43"/>
      <c r="AC10" s="43"/>
      <c r="AD10" s="47">
        <f>データ!Q6</f>
        <v>2250</v>
      </c>
      <c r="AE10" s="47"/>
      <c r="AF10" s="47"/>
      <c r="AG10" s="47"/>
      <c r="AH10" s="47"/>
      <c r="AI10" s="47"/>
      <c r="AJ10" s="47"/>
      <c r="AK10" s="2"/>
      <c r="AL10" s="47">
        <f>データ!U6</f>
        <v>5075</v>
      </c>
      <c r="AM10" s="47"/>
      <c r="AN10" s="47"/>
      <c r="AO10" s="47"/>
      <c r="AP10" s="47"/>
      <c r="AQ10" s="47"/>
      <c r="AR10" s="47"/>
      <c r="AS10" s="47"/>
      <c r="AT10" s="43">
        <f>データ!V6</f>
        <v>1.32</v>
      </c>
      <c r="AU10" s="43"/>
      <c r="AV10" s="43"/>
      <c r="AW10" s="43"/>
      <c r="AX10" s="43"/>
      <c r="AY10" s="43"/>
      <c r="AZ10" s="43"/>
      <c r="BA10" s="43"/>
      <c r="BB10" s="43">
        <f>データ!W6</f>
        <v>3844.7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422134</v>
      </c>
      <c r="D6" s="31">
        <f t="shared" si="3"/>
        <v>47</v>
      </c>
      <c r="E6" s="31">
        <f t="shared" si="3"/>
        <v>17</v>
      </c>
      <c r="F6" s="31">
        <f t="shared" si="3"/>
        <v>5</v>
      </c>
      <c r="G6" s="31">
        <f t="shared" si="3"/>
        <v>0</v>
      </c>
      <c r="H6" s="31" t="str">
        <f t="shared" si="3"/>
        <v>長崎県　雲仙市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11.21</v>
      </c>
      <c r="P6" s="32">
        <f t="shared" si="3"/>
        <v>100.92</v>
      </c>
      <c r="Q6" s="32">
        <f t="shared" si="3"/>
        <v>2250</v>
      </c>
      <c r="R6" s="32">
        <f t="shared" si="3"/>
        <v>45686</v>
      </c>
      <c r="S6" s="32">
        <f t="shared" si="3"/>
        <v>214.31</v>
      </c>
      <c r="T6" s="32">
        <f t="shared" si="3"/>
        <v>213.18</v>
      </c>
      <c r="U6" s="32">
        <f t="shared" si="3"/>
        <v>5075</v>
      </c>
      <c r="V6" s="32">
        <f t="shared" si="3"/>
        <v>1.32</v>
      </c>
      <c r="W6" s="32">
        <f t="shared" si="3"/>
        <v>3844.7</v>
      </c>
      <c r="X6" s="33">
        <f>IF(X7="",NA(),X7)</f>
        <v>65.239999999999995</v>
      </c>
      <c r="Y6" s="33">
        <f t="shared" ref="Y6:AG6" si="4">IF(Y7="",NA(),Y7)</f>
        <v>66.28</v>
      </c>
      <c r="Z6" s="33">
        <f t="shared" si="4"/>
        <v>67.099999999999994</v>
      </c>
      <c r="AA6" s="33">
        <f t="shared" si="4"/>
        <v>76.760000000000005</v>
      </c>
      <c r="AB6" s="33">
        <f t="shared" si="4"/>
        <v>80.84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2087.98</v>
      </c>
      <c r="BF6" s="33">
        <f t="shared" ref="BF6:BN6" si="7">IF(BF7="",NA(),BF7)</f>
        <v>1889.27</v>
      </c>
      <c r="BG6" s="33">
        <f t="shared" si="7"/>
        <v>1691.2</v>
      </c>
      <c r="BH6" s="33">
        <f t="shared" si="7"/>
        <v>1354.65</v>
      </c>
      <c r="BI6" s="33">
        <f t="shared" si="7"/>
        <v>1220.8800000000001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37.880000000000003</v>
      </c>
      <c r="BQ6" s="33">
        <f t="shared" ref="BQ6:BY6" si="8">IF(BQ7="",NA(),BQ7)</f>
        <v>38.85</v>
      </c>
      <c r="BR6" s="33">
        <f t="shared" si="8"/>
        <v>41.96</v>
      </c>
      <c r="BS6" s="33">
        <f t="shared" si="8"/>
        <v>45.69</v>
      </c>
      <c r="BT6" s="33">
        <f t="shared" si="8"/>
        <v>51.55</v>
      </c>
      <c r="BU6" s="33">
        <f t="shared" si="8"/>
        <v>42.13</v>
      </c>
      <c r="BV6" s="33">
        <f t="shared" si="8"/>
        <v>42.48</v>
      </c>
      <c r="BW6" s="33">
        <f t="shared" si="8"/>
        <v>41.04</v>
      </c>
      <c r="BX6" s="33">
        <f t="shared" si="8"/>
        <v>41.08</v>
      </c>
      <c r="BY6" s="33">
        <f t="shared" si="8"/>
        <v>41.34</v>
      </c>
      <c r="BZ6" s="32" t="str">
        <f>IF(BZ7="","",IF(BZ7="-","【-】","【"&amp;SUBSTITUTE(TEXT(BZ7,"#,##0.00"),"-","△")&amp;"】"))</f>
        <v>【52.78】</v>
      </c>
      <c r="CA6" s="33">
        <f>IF(CA7="",NA(),CA7)</f>
        <v>324.61</v>
      </c>
      <c r="CB6" s="33">
        <f t="shared" ref="CB6:CJ6" si="9">IF(CB7="",NA(),CB7)</f>
        <v>318.13</v>
      </c>
      <c r="CC6" s="33">
        <f t="shared" si="9"/>
        <v>293.8</v>
      </c>
      <c r="CD6" s="33">
        <f t="shared" si="9"/>
        <v>277.26</v>
      </c>
      <c r="CE6" s="33">
        <f t="shared" si="9"/>
        <v>246.2</v>
      </c>
      <c r="CF6" s="33">
        <f t="shared" si="9"/>
        <v>348.41</v>
      </c>
      <c r="CG6" s="33">
        <f t="shared" si="9"/>
        <v>343.8</v>
      </c>
      <c r="CH6" s="33">
        <f t="shared" si="9"/>
        <v>357.08</v>
      </c>
      <c r="CI6" s="33">
        <f t="shared" si="9"/>
        <v>378.08</v>
      </c>
      <c r="CJ6" s="33">
        <f t="shared" si="9"/>
        <v>357.49</v>
      </c>
      <c r="CK6" s="32" t="str">
        <f>IF(CK7="","",IF(CK7="-","【-】","【"&amp;SUBSTITUTE(TEXT(CK7,"#,##0.00"),"-","△")&amp;"】"))</f>
        <v>【289.81】</v>
      </c>
      <c r="CL6" s="33">
        <f>IF(CL7="",NA(),CL7)</f>
        <v>47.42</v>
      </c>
      <c r="CM6" s="33">
        <f t="shared" ref="CM6:CU6" si="10">IF(CM7="",NA(),CM7)</f>
        <v>47.73</v>
      </c>
      <c r="CN6" s="33">
        <f t="shared" si="10"/>
        <v>48.14</v>
      </c>
      <c r="CO6" s="33">
        <f t="shared" si="10"/>
        <v>49.06</v>
      </c>
      <c r="CP6" s="33">
        <f t="shared" si="10"/>
        <v>49.87</v>
      </c>
      <c r="CQ6" s="33">
        <f t="shared" si="10"/>
        <v>46.85</v>
      </c>
      <c r="CR6" s="33">
        <f t="shared" si="10"/>
        <v>46.06</v>
      </c>
      <c r="CS6" s="33">
        <f t="shared" si="10"/>
        <v>45.95</v>
      </c>
      <c r="CT6" s="33">
        <f t="shared" si="10"/>
        <v>44.69</v>
      </c>
      <c r="CU6" s="33">
        <f t="shared" si="10"/>
        <v>44.69</v>
      </c>
      <c r="CV6" s="32" t="str">
        <f>IF(CV7="","",IF(CV7="-","【-】","【"&amp;SUBSTITUTE(TEXT(CV7,"#,##0.00"),"-","△")&amp;"】"))</f>
        <v>【52.74】</v>
      </c>
      <c r="CW6" s="33">
        <f>IF(CW7="",NA(),CW7)</f>
        <v>74.63</v>
      </c>
      <c r="CX6" s="33">
        <f t="shared" ref="CX6:DF6" si="11">IF(CX7="",NA(),CX7)</f>
        <v>75.239999999999995</v>
      </c>
      <c r="CY6" s="33">
        <f t="shared" si="11"/>
        <v>77.680000000000007</v>
      </c>
      <c r="CZ6" s="33">
        <f t="shared" si="11"/>
        <v>79</v>
      </c>
      <c r="DA6" s="33">
        <f t="shared" si="11"/>
        <v>80.39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422134</v>
      </c>
      <c r="D7" s="35">
        <v>47</v>
      </c>
      <c r="E7" s="35">
        <v>17</v>
      </c>
      <c r="F7" s="35">
        <v>5</v>
      </c>
      <c r="G7" s="35">
        <v>0</v>
      </c>
      <c r="H7" s="35" t="s">
        <v>96</v>
      </c>
      <c r="I7" s="35" t="s">
        <v>97</v>
      </c>
      <c r="J7" s="35" t="s">
        <v>98</v>
      </c>
      <c r="K7" s="35" t="s">
        <v>99</v>
      </c>
      <c r="L7" s="35" t="s">
        <v>100</v>
      </c>
      <c r="M7" s="36" t="s">
        <v>101</v>
      </c>
      <c r="N7" s="36" t="s">
        <v>102</v>
      </c>
      <c r="O7" s="36">
        <v>11.21</v>
      </c>
      <c r="P7" s="36">
        <v>100.92</v>
      </c>
      <c r="Q7" s="36">
        <v>2250</v>
      </c>
      <c r="R7" s="36">
        <v>45686</v>
      </c>
      <c r="S7" s="36">
        <v>214.31</v>
      </c>
      <c r="T7" s="36">
        <v>213.18</v>
      </c>
      <c r="U7" s="36">
        <v>5075</v>
      </c>
      <c r="V7" s="36">
        <v>1.32</v>
      </c>
      <c r="W7" s="36">
        <v>3844.7</v>
      </c>
      <c r="X7" s="36">
        <v>65.239999999999995</v>
      </c>
      <c r="Y7" s="36">
        <v>66.28</v>
      </c>
      <c r="Z7" s="36">
        <v>67.099999999999994</v>
      </c>
      <c r="AA7" s="36">
        <v>76.760000000000005</v>
      </c>
      <c r="AB7" s="36">
        <v>80.84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2087.98</v>
      </c>
      <c r="BF7" s="36">
        <v>1889.27</v>
      </c>
      <c r="BG7" s="36">
        <v>1691.2</v>
      </c>
      <c r="BH7" s="36">
        <v>1354.65</v>
      </c>
      <c r="BI7" s="36">
        <v>1220.8800000000001</v>
      </c>
      <c r="BJ7" s="36">
        <v>1224.75</v>
      </c>
      <c r="BK7" s="36">
        <v>1144.05</v>
      </c>
      <c r="BL7" s="36">
        <v>1117.1099999999999</v>
      </c>
      <c r="BM7" s="36">
        <v>1161.05</v>
      </c>
      <c r="BN7" s="36">
        <v>979.89</v>
      </c>
      <c r="BO7" s="36">
        <v>1015.77</v>
      </c>
      <c r="BP7" s="36">
        <v>37.880000000000003</v>
      </c>
      <c r="BQ7" s="36">
        <v>38.85</v>
      </c>
      <c r="BR7" s="36">
        <v>41.96</v>
      </c>
      <c r="BS7" s="36">
        <v>45.69</v>
      </c>
      <c r="BT7" s="36">
        <v>51.55</v>
      </c>
      <c r="BU7" s="36">
        <v>42.13</v>
      </c>
      <c r="BV7" s="36">
        <v>42.48</v>
      </c>
      <c r="BW7" s="36">
        <v>41.04</v>
      </c>
      <c r="BX7" s="36">
        <v>41.08</v>
      </c>
      <c r="BY7" s="36">
        <v>41.34</v>
      </c>
      <c r="BZ7" s="36">
        <v>52.78</v>
      </c>
      <c r="CA7" s="36">
        <v>324.61</v>
      </c>
      <c r="CB7" s="36">
        <v>318.13</v>
      </c>
      <c r="CC7" s="36">
        <v>293.8</v>
      </c>
      <c r="CD7" s="36">
        <v>277.26</v>
      </c>
      <c r="CE7" s="36">
        <v>246.2</v>
      </c>
      <c r="CF7" s="36">
        <v>348.41</v>
      </c>
      <c r="CG7" s="36">
        <v>343.8</v>
      </c>
      <c r="CH7" s="36">
        <v>357.08</v>
      </c>
      <c r="CI7" s="36">
        <v>378.08</v>
      </c>
      <c r="CJ7" s="36">
        <v>357.49</v>
      </c>
      <c r="CK7" s="36">
        <v>289.81</v>
      </c>
      <c r="CL7" s="36">
        <v>47.42</v>
      </c>
      <c r="CM7" s="36">
        <v>47.73</v>
      </c>
      <c r="CN7" s="36">
        <v>48.14</v>
      </c>
      <c r="CO7" s="36">
        <v>49.06</v>
      </c>
      <c r="CP7" s="36">
        <v>49.87</v>
      </c>
      <c r="CQ7" s="36">
        <v>46.85</v>
      </c>
      <c r="CR7" s="36">
        <v>46.06</v>
      </c>
      <c r="CS7" s="36">
        <v>45.95</v>
      </c>
      <c r="CT7" s="36">
        <v>44.69</v>
      </c>
      <c r="CU7" s="36">
        <v>44.69</v>
      </c>
      <c r="CV7" s="36">
        <v>52.74</v>
      </c>
      <c r="CW7" s="36">
        <v>74.63</v>
      </c>
      <c r="CX7" s="36">
        <v>75.239999999999995</v>
      </c>
      <c r="CY7" s="36">
        <v>77.680000000000007</v>
      </c>
      <c r="CZ7" s="36">
        <v>79</v>
      </c>
      <c r="DA7" s="36">
        <v>80.39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2017-02-15T08:09:23Z</cp:lastPrinted>
  <dcterms:created xsi:type="dcterms:W3CDTF">2017-02-08T03:15:55Z</dcterms:created>
  <dcterms:modified xsi:type="dcterms:W3CDTF">2017-02-15T08:09:25Z</dcterms:modified>
  <cp:category/>
</cp:coreProperties>
</file>