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00" windowHeight="70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<sst xmlns="http://schemas.openxmlformats.org/spreadsheetml/2006/main" count="221" uniqueCount="111">
  <si>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</si>
  <si>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</si>
  <si>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</si>
  <si>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</si>
  <si>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</si>
  <si>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</si>
  <si>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</si>
  <si>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</si>
  <si>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</si>
  <si>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</si>
  <si>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</si>
  <si>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</si>
  <si>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</si>
  <si>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</si>
  <si>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</si>
  <si>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</si>
  <si>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</si>
  <si>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</si>
  <si>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</si>
  <si>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</si>
  <si>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</si>
  <si>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</si>
  <si>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</si>
  <si>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</si>
  <si>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</si>
  <si>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</si>
  <si>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</si>
  <si>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</si>
  <si>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</si>
  <si>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</si>
  <si>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</si>
  <si>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</si>
  <si>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</si>
  <si>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</si>
  <si>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</si>
  <si>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</si>
  <si>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</si>
  <si>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</si>
  <si>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</si>
  <si>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</si>
  <si>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</si>
  <si>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</si>
  <si>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</si>
  <si>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</si>
  <si>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</si>
  <si>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</si>
  <si>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</si>
  <si>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</si>
  <si>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</si>
  <si>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</si>
  <si>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</si>
  <si>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</si>
  <si>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</si>
  <si>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</si>
  <si>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</si>
  <si>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</si>
  <si>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</si>
  <si>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</si>
  <si>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</si>
  <si>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</si>
  <si>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</si>
  <si>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</si>
  <si>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</si>
  <si>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</si>
  <si>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</si>
  <si>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</si>
  <si>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</si>
  <si>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</si>
  <si>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</si>
  <si>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</si>
  <si>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</si>
  <si>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</si>
  <si>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</si>
  <si>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</si>
  <si>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</si>
  <si>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</si>
  <si>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</si>
  <si>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</si>
  <si>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</si>
  <si>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</si>
  <si>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</si>
  <si>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</si>
  <si>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</si>
  <si>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</si>
  <si>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</si>
  <si>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</si>
  <si>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</si>
  <si>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</si>
  <si>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</si>
  <si>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</si>
  <si>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</si>
  <si>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</si>
  <si>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</si>
  <si>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</si>
  <si>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</si>
  <si>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</si>
  <si>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雲仙市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</si>
  <si>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</si>
  <si>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</si>
  <si>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</si>
  <si>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</si>
  <si>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</si>
  <si>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</si>
  <si>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</si>
  <si>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</si>
  <si>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</si>
  <si>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</si>
  <si>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</si>
  <si>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小規模集合排水処理事業は、水洗化率、施設利用率が低いため、経費回収率も低い値となっている。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t>
    <rPh sb="14" eb="17">
      <t>スイセンカ</t>
    </rPh>
    <rPh sb="17" eb="18">
      <t>リツ</t>
    </rPh>
    <rPh sb="19" eb="21">
      <t>シセツ</t>
    </rPh>
    <rPh sb="21" eb="24">
      <t>リヨウリツ</t>
    </rPh>
    <rPh sb="25" eb="26">
      <t>ヒク</t>
    </rPh>
    <rPh sb="30" eb="32">
      <t>ケイヒ</t>
    </rPh>
    <rPh sb="32" eb="34">
      <t>カイシュウ</t>
    </rPh>
    <rPh sb="34" eb="35">
      <t>リツ</t>
    </rPh>
    <rPh sb="36" eb="37">
      <t>ヒク</t>
    </rPh>
    <rPh sb="38" eb="39">
      <t>アタイ</t>
    </rPh>
    <rPh sb="48" eb="50">
      <t>イッポウ</t>
    </rPh>
    <rPh sb="51" eb="54">
      <t>コテイテキ</t>
    </rPh>
    <rPh sb="55" eb="57">
      <t>ケイヒ</t>
    </rPh>
    <rPh sb="58" eb="59">
      <t>フク</t>
    </rPh>
    <rPh sb="60" eb="62">
      <t>オスイ</t>
    </rPh>
    <rPh sb="62" eb="64">
      <t>ショリ</t>
    </rPh>
    <rPh sb="64" eb="66">
      <t>ゲンカ</t>
    </rPh>
    <rPh sb="68" eb="70">
      <t>ルイジ</t>
    </rPh>
    <rPh sb="70" eb="72">
      <t>ダンタイ</t>
    </rPh>
    <rPh sb="72" eb="75">
      <t>ヘイキンチ</t>
    </rPh>
    <rPh sb="78" eb="79">
      <t>タカ</t>
    </rPh>
    <rPh sb="80" eb="82">
      <t>スウチ</t>
    </rPh>
    <rPh sb="158" eb="160">
      <t>ヒツヨウ</t>
    </rPh>
    <phoneticPr fontId="4"/>
  </si>
  <si>
    <t>　小規模集合排水処理事業は、平成15年から着手しており整備は終了している。処理場施設や電気設備等及び管渠の耐用年数を経過していない。</t>
    <phoneticPr fontId="4"/>
  </si>
  <si>
    <r>
      <t>　</t>
    </r>
    <r>
      <rPr>
        <sz val="11"/>
        <rFont val="ＭＳ ゴシック"/>
        <family val="3"/>
        <charset val="128"/>
      </rPr>
      <t>小規模集合排水処理事業は平成16年度に供用開始している。
　経営改善のために、汚水処理費の削減と水洗化率及び有収水量の増加を図る。
　また、適正な使用料収入の確保、将来的には料金見直しの検討を行い、今後の施設更新に備えることが必要となってくる。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</si>
</sst>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22" fillId="0" borderId="6" xfId="0" applyFont="1" applyBorder="1" applyAlignment="1" applyProtection="1">
      <alignment horizontal="justify" vertical="top" wrapText="1"/>
      <protection locked="0"/>
    </xf>
    <xf numFmtId="0" fontId="22" fillId="0" borderId="0" xfId="0" applyFont="1" applyBorder="1" applyAlignment="1" applyProtection="1">
      <alignment horizontal="justify" vertical="top" wrapText="1"/>
      <protection locked="0"/>
    </xf>
    <xf numFmtId="0" fontId="22" fillId="0" borderId="7" xfId="0" applyFont="1" applyBorder="1" applyAlignment="1" applyProtection="1">
      <alignment horizontal="justify" vertical="top" wrapText="1"/>
      <protection locked="0"/>
    </xf>
    <xf numFmtId="0" fontId="22" fillId="0" borderId="8" xfId="0" applyFont="1" applyBorder="1" applyAlignment="1" applyProtection="1">
      <alignment horizontal="justify" vertical="top" wrapText="1"/>
      <protection locked="0"/>
    </xf>
    <xf numFmtId="0" fontId="22" fillId="0" borderId="1" xfId="0" applyFont="1" applyBorder="1" applyAlignment="1" applyProtection="1">
      <alignment horizontal="justify" vertical="top" wrapText="1"/>
      <protection locked="0"/>
    </xf>
    <xf numFmtId="0" fontId="22" fillId="0" borderId="9" xfId="0" applyFont="1" applyBorder="1" applyAlignment="1" applyProtection="1">
      <alignment horizontal="justify"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66464"/>
        <c:axId val="439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43966464"/>
        <c:axId val="43968384"/>
      </c:lineChart>
      <c:dateAx>
        <c:axId val="43966464"/>
        <c:scaling>
          <c:orientation val="minMax"/>
        </c:scaling>
        <c:delete val="1"/>
        <c:axPos val="b"/>
        <c:numFmt formatCode="ge" sourceLinked="1"/>
        <c:majorTickMark val="none"/>
        <c:minorTickMark val="none"/>
        <c:tickLblPos val="none"/>
        <c:crossAx val="43968384"/>
        <c:crosses val="autoZero"/>
        <c:auto val="1"/>
        <c:lblOffset val="100"/>
        <c:baseTimeUnit val="years"/>
      </c:dateAx>
      <c:valAx>
        <c:axId val="439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10.29</c:v>
                </c:pt>
                <c:pt idx="1">
                  <c:v>11.76</c:v>
                </c:pt>
                <c:pt idx="2">
                  <c:v>10.29</c:v>
                </c:pt>
                <c:pt idx="3">
                  <c:v>10.29</c:v>
                </c:pt>
                <c:pt idx="4">
                  <c:v>8.82</c:v>
                </c:pt>
              </c:numCache>
            </c:numRef>
          </c:val>
        </c:ser>
        <c:dLbls>
          <c:showLegendKey val="0"/>
          <c:showVal val="0"/>
          <c:showCatName val="0"/>
          <c:showSerName val="0"/>
          <c:showPercent val="0"/>
          <c:showBubbleSize val="0"/>
        </c:dLbls>
        <c:gapWidth val="150"/>
        <c:axId val="148112512"/>
        <c:axId val="1481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148112512"/>
        <c:axId val="148114432"/>
      </c:lineChart>
      <c:dateAx>
        <c:axId val="148112512"/>
        <c:scaling>
          <c:orientation val="minMax"/>
        </c:scaling>
        <c:delete val="1"/>
        <c:axPos val="b"/>
        <c:numFmt formatCode="ge" sourceLinked="1"/>
        <c:majorTickMark val="none"/>
        <c:minorTickMark val="none"/>
        <c:tickLblPos val="none"/>
        <c:crossAx val="148114432"/>
        <c:crosses val="autoZero"/>
        <c:auto val="1"/>
        <c:lblOffset val="100"/>
        <c:baseTimeUnit val="years"/>
      </c:dateAx>
      <c:valAx>
        <c:axId val="1481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65.790000000000006</c:v>
                </c:pt>
                <c:pt idx="1">
                  <c:v>66.67</c:v>
                </c:pt>
                <c:pt idx="2">
                  <c:v>64.55</c:v>
                </c:pt>
                <c:pt idx="3">
                  <c:v>63.39</c:v>
                </c:pt>
                <c:pt idx="4">
                  <c:v>62.26</c:v>
                </c:pt>
              </c:numCache>
            </c:numRef>
          </c:val>
        </c:ser>
        <c:dLbls>
          <c:showLegendKey val="0"/>
          <c:showVal val="0"/>
          <c:showCatName val="0"/>
          <c:showSerName val="0"/>
          <c:showPercent val="0"/>
          <c:showBubbleSize val="0"/>
        </c:dLbls>
        <c:gapWidth val="150"/>
        <c:axId val="148161280"/>
        <c:axId val="1481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148161280"/>
        <c:axId val="148163200"/>
      </c:lineChart>
      <c:dateAx>
        <c:axId val="148161280"/>
        <c:scaling>
          <c:orientation val="minMax"/>
        </c:scaling>
        <c:delete val="1"/>
        <c:axPos val="b"/>
        <c:numFmt formatCode="ge" sourceLinked="1"/>
        <c:majorTickMark val="none"/>
        <c:minorTickMark val="none"/>
        <c:tickLblPos val="none"/>
        <c:crossAx val="148163200"/>
        <c:crosses val="autoZero"/>
        <c:auto val="1"/>
        <c:lblOffset val="100"/>
        <c:baseTimeUnit val="years"/>
      </c:dateAx>
      <c:valAx>
        <c:axId val="1481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38.159999999999997</c:v>
                </c:pt>
                <c:pt idx="1">
                  <c:v>38.71</c:v>
                </c:pt>
                <c:pt idx="2">
                  <c:v>50.5</c:v>
                </c:pt>
                <c:pt idx="3">
                  <c:v>47.57</c:v>
                </c:pt>
                <c:pt idx="4">
                  <c:v>45.95</c:v>
                </c:pt>
              </c:numCache>
            </c:numRef>
          </c:val>
        </c:ser>
        <c:dLbls>
          <c:showLegendKey val="0"/>
          <c:showVal val="0"/>
          <c:showCatName val="0"/>
          <c:showSerName val="0"/>
          <c:showPercent val="0"/>
          <c:showBubbleSize val="0"/>
        </c:dLbls>
        <c:gapWidth val="150"/>
        <c:axId val="43982208"/>
        <c:axId val="440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82208"/>
        <c:axId val="44000768"/>
      </c:lineChart>
      <c:dateAx>
        <c:axId val="43982208"/>
        <c:scaling>
          <c:orientation val="minMax"/>
        </c:scaling>
        <c:delete val="1"/>
        <c:axPos val="b"/>
        <c:numFmt formatCode="ge" sourceLinked="1"/>
        <c:majorTickMark val="none"/>
        <c:minorTickMark val="none"/>
        <c:tickLblPos val="none"/>
        <c:crossAx val="44000768"/>
        <c:crosses val="autoZero"/>
        <c:auto val="1"/>
        <c:lblOffset val="100"/>
        <c:baseTimeUnit val="years"/>
      </c:dateAx>
      <c:valAx>
        <c:axId val="440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10496"/>
        <c:axId val="440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10496"/>
        <c:axId val="44037248"/>
      </c:lineChart>
      <c:dateAx>
        <c:axId val="44010496"/>
        <c:scaling>
          <c:orientation val="minMax"/>
        </c:scaling>
        <c:delete val="1"/>
        <c:axPos val="b"/>
        <c:numFmt formatCode="ge" sourceLinked="1"/>
        <c:majorTickMark val="none"/>
        <c:minorTickMark val="none"/>
        <c:tickLblPos val="none"/>
        <c:crossAx val="44037248"/>
        <c:crosses val="autoZero"/>
        <c:auto val="1"/>
        <c:lblOffset val="100"/>
        <c:baseTimeUnit val="years"/>
      </c:dateAx>
      <c:valAx>
        <c:axId val="440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079744"/>
        <c:axId val="440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079744"/>
        <c:axId val="44086016"/>
      </c:lineChart>
      <c:dateAx>
        <c:axId val="44079744"/>
        <c:scaling>
          <c:orientation val="minMax"/>
        </c:scaling>
        <c:delete val="1"/>
        <c:axPos val="b"/>
        <c:numFmt formatCode="ge" sourceLinked="1"/>
        <c:majorTickMark val="none"/>
        <c:minorTickMark val="none"/>
        <c:tickLblPos val="none"/>
        <c:crossAx val="44086016"/>
        <c:crosses val="autoZero"/>
        <c:auto val="1"/>
        <c:lblOffset val="100"/>
        <c:baseTimeUnit val="years"/>
      </c:dateAx>
      <c:valAx>
        <c:axId val="440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61120"/>
        <c:axId val="1482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61120"/>
        <c:axId val="148263296"/>
      </c:lineChart>
      <c:dateAx>
        <c:axId val="148261120"/>
        <c:scaling>
          <c:orientation val="minMax"/>
        </c:scaling>
        <c:delete val="1"/>
        <c:axPos val="b"/>
        <c:numFmt formatCode="ge" sourceLinked="1"/>
        <c:majorTickMark val="none"/>
        <c:minorTickMark val="none"/>
        <c:tickLblPos val="none"/>
        <c:crossAx val="148263296"/>
        <c:crosses val="autoZero"/>
        <c:auto val="1"/>
        <c:lblOffset val="100"/>
        <c:baseTimeUnit val="years"/>
      </c:dateAx>
      <c:valAx>
        <c:axId val="1482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289408"/>
        <c:axId val="1482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289408"/>
        <c:axId val="148291584"/>
      </c:lineChart>
      <c:dateAx>
        <c:axId val="148289408"/>
        <c:scaling>
          <c:orientation val="minMax"/>
        </c:scaling>
        <c:delete val="1"/>
        <c:axPos val="b"/>
        <c:numFmt formatCode="ge" sourceLinked="1"/>
        <c:majorTickMark val="none"/>
        <c:minorTickMark val="none"/>
        <c:tickLblPos val="none"/>
        <c:crossAx val="148291584"/>
        <c:crosses val="autoZero"/>
        <c:auto val="1"/>
        <c:lblOffset val="100"/>
        <c:baseTimeUnit val="years"/>
      </c:dateAx>
      <c:valAx>
        <c:axId val="1482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15863.26</c:v>
                </c:pt>
                <c:pt idx="1">
                  <c:v>16364.59</c:v>
                </c:pt>
                <c:pt idx="2">
                  <c:v>15162.86</c:v>
                </c:pt>
                <c:pt idx="3">
                  <c:v>7528.2</c:v>
                </c:pt>
                <c:pt idx="4">
                  <c:v>7271.71</c:v>
                </c:pt>
              </c:numCache>
            </c:numRef>
          </c:val>
        </c:ser>
        <c:dLbls>
          <c:showLegendKey val="0"/>
          <c:showVal val="0"/>
          <c:showCatName val="0"/>
          <c:showSerName val="0"/>
          <c:showPercent val="0"/>
          <c:showBubbleSize val="0"/>
        </c:dLbls>
        <c:gapWidth val="150"/>
        <c:axId val="147920384"/>
        <c:axId val="1479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147920384"/>
        <c:axId val="147922304"/>
      </c:lineChart>
      <c:dateAx>
        <c:axId val="147920384"/>
        <c:scaling>
          <c:orientation val="minMax"/>
        </c:scaling>
        <c:delete val="1"/>
        <c:axPos val="b"/>
        <c:numFmt formatCode="ge" sourceLinked="1"/>
        <c:majorTickMark val="none"/>
        <c:minorTickMark val="none"/>
        <c:tickLblPos val="none"/>
        <c:crossAx val="147922304"/>
        <c:crosses val="autoZero"/>
        <c:auto val="1"/>
        <c:lblOffset val="100"/>
        <c:baseTimeUnit val="years"/>
      </c:dateAx>
      <c:valAx>
        <c:axId val="1479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5.3</c:v>
                </c:pt>
                <c:pt idx="1">
                  <c:v>4.93</c:v>
                </c:pt>
                <c:pt idx="2">
                  <c:v>6.36</c:v>
                </c:pt>
                <c:pt idx="3">
                  <c:v>10.64</c:v>
                </c:pt>
                <c:pt idx="4">
                  <c:v>9.77</c:v>
                </c:pt>
              </c:numCache>
            </c:numRef>
          </c:val>
        </c:ser>
        <c:dLbls>
          <c:showLegendKey val="0"/>
          <c:showVal val="0"/>
          <c:showCatName val="0"/>
          <c:showSerName val="0"/>
          <c:showPercent val="0"/>
          <c:showBubbleSize val="0"/>
        </c:dLbls>
        <c:gapWidth val="150"/>
        <c:axId val="147977344"/>
        <c:axId val="1479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147977344"/>
        <c:axId val="147979264"/>
      </c:lineChart>
      <c:dateAx>
        <c:axId val="147977344"/>
        <c:scaling>
          <c:orientation val="minMax"/>
        </c:scaling>
        <c:delete val="1"/>
        <c:axPos val="b"/>
        <c:numFmt formatCode="ge" sourceLinked="1"/>
        <c:majorTickMark val="none"/>
        <c:minorTickMark val="none"/>
        <c:tickLblPos val="none"/>
        <c:crossAx val="147979264"/>
        <c:crosses val="autoZero"/>
        <c:auto val="1"/>
        <c:lblOffset val="100"/>
        <c:baseTimeUnit val="years"/>
      </c:dateAx>
      <c:valAx>
        <c:axId val="1479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2304.4699999999998</c:v>
                </c:pt>
                <c:pt idx="1">
                  <c:v>2415.4299999999998</c:v>
                </c:pt>
                <c:pt idx="2">
                  <c:v>1818.64</c:v>
                </c:pt>
                <c:pt idx="3">
                  <c:v>1157.73</c:v>
                </c:pt>
                <c:pt idx="4">
                  <c:v>1239.24</c:v>
                </c:pt>
              </c:numCache>
            </c:numRef>
          </c:val>
        </c:ser>
        <c:dLbls>
          <c:showLegendKey val="0"/>
          <c:showVal val="0"/>
          <c:showCatName val="0"/>
          <c:showSerName val="0"/>
          <c:showPercent val="0"/>
          <c:showBubbleSize val="0"/>
        </c:dLbls>
        <c:gapWidth val="150"/>
        <c:axId val="148009728"/>
        <c:axId val="1480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148009728"/>
        <c:axId val="148011648"/>
      </c:lineChart>
      <c:dateAx>
        <c:axId val="148009728"/>
        <c:scaling>
          <c:orientation val="minMax"/>
        </c:scaling>
        <c:delete val="1"/>
        <c:axPos val="b"/>
        <c:numFmt formatCode="ge" sourceLinked="1"/>
        <c:majorTickMark val="none"/>
        <c:minorTickMark val="none"/>
        <c:tickLblPos val="none"/>
        <c:crossAx val="148011648"/>
        <c:crosses val="autoZero"/>
        <c:auto val="1"/>
        <c:lblOffset val="100"/>
        <c:baseTimeUnit val="years"/>
      </c:dateAx>
      <c:valAx>
        <c:axId val="1480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長崎県　雲仙市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I3</v>
      </c>
      <c r="X8" s="64"/>
      <c r="Y8" s="64"/>
      <c r="Z8" s="64"/>
      <c r="AA8" s="64"/>
      <c r="AB8" s="64"/>
      <c r="AC8" s="64"/>
      <c r="AD8" s="3"/>
      <c r="AE8" s="3"/>
      <c r="AF8" s="3"/>
      <c r="AG8" s="3"/>
      <c r="AH8" s="3"/>
      <c r="AI8" s="3"/>
      <c r="AJ8" s="3"/>
      <c r="AK8" s="3"/>
      <c r="AL8" s="58">
        <f>データ!R6</f>
        <v>45686</v>
      </c>
      <c r="AM8" s="58"/>
      <c r="AN8" s="58"/>
      <c r="AO8" s="58"/>
      <c r="AP8" s="58"/>
      <c r="AQ8" s="58"/>
      <c r="AR8" s="58"/>
      <c r="AS8" s="58"/>
      <c r="AT8" s="57">
        <f>データ!S6</f>
        <v>214.31</v>
      </c>
      <c r="AU8" s="57"/>
      <c r="AV8" s="57"/>
      <c r="AW8" s="57"/>
      <c r="AX8" s="57"/>
      <c r="AY8" s="57"/>
      <c r="AZ8" s="57"/>
      <c r="BA8" s="57"/>
      <c r="BB8" s="57">
        <f>データ!T6</f>
        <v>213.18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0.23</v>
      </c>
      <c r="Q10" s="57"/>
      <c r="R10" s="57"/>
      <c r="S10" s="57"/>
      <c r="T10" s="57"/>
      <c r="U10" s="57"/>
      <c r="V10" s="57"/>
      <c r="W10" s="57">
        <f>データ!P6</f>
        <v>100</v>
      </c>
      <c r="X10" s="57"/>
      <c r="Y10" s="57"/>
      <c r="Z10" s="57"/>
      <c r="AA10" s="57"/>
      <c r="AB10" s="57"/>
      <c r="AC10" s="57"/>
      <c r="AD10" s="58">
        <f>データ!Q6</f>
        <v>2250</v>
      </c>
      <c r="AE10" s="58"/>
      <c r="AF10" s="58"/>
      <c r="AG10" s="58"/>
      <c r="AH10" s="58"/>
      <c r="AI10" s="58"/>
      <c r="AJ10" s="58"/>
      <c r="AK10" s="2"/>
      <c r="AL10" s="58">
        <f>データ!U6</f>
        <v>106</v>
      </c>
      <c r="AM10" s="58"/>
      <c r="AN10" s="58"/>
      <c r="AO10" s="58"/>
      <c r="AP10" s="58"/>
      <c r="AQ10" s="58"/>
      <c r="AR10" s="58"/>
      <c r="AS10" s="58"/>
      <c r="AT10" s="57">
        <f>データ!V6</f>
        <v>0.28999999999999998</v>
      </c>
      <c r="AU10" s="57"/>
      <c r="AV10" s="57"/>
      <c r="AW10" s="57"/>
      <c r="AX10" s="57"/>
      <c r="AY10" s="57"/>
      <c r="AZ10" s="57"/>
      <c r="BA10" s="57"/>
      <c r="BB10" s="57">
        <f>データ!W6</f>
        <v>365.52</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422134</v>
      </c>
      <c r="D6" s="31">
        <f t="shared" si="3"/>
        <v>47</v>
      </c>
      <c r="E6" s="31">
        <f t="shared" si="3"/>
        <v>17</v>
      </c>
      <c r="F6" s="31">
        <f t="shared" si="3"/>
        <v>9</v>
      </c>
      <c r="G6" s="31">
        <f t="shared" si="3"/>
        <v>0</v>
      </c>
      <c r="H6" s="31" t="str">
        <f t="shared" si="3"/>
        <v>長崎県　雲仙市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0.23</v>
      </c>
      <c r="P6" s="32">
        <f t="shared" si="3"/>
        <v>100</v>
      </c>
      <c r="Q6" s="32">
        <f t="shared" si="3"/>
        <v>2250</v>
      </c>
      <c r="R6" s="32">
        <f t="shared" si="3"/>
        <v>45686</v>
      </c>
      <c r="S6" s="32">
        <f t="shared" si="3"/>
        <v>214.31</v>
      </c>
      <c r="T6" s="32">
        <f t="shared" si="3"/>
        <v>213.18</v>
      </c>
      <c r="U6" s="32">
        <f t="shared" si="3"/>
        <v>106</v>
      </c>
      <c r="V6" s="32">
        <f t="shared" si="3"/>
        <v>0.28999999999999998</v>
      </c>
      <c r="W6" s="32">
        <f t="shared" si="3"/>
        <v>365.52</v>
      </c>
      <c r="X6" s="33">
        <f>IF(X7="",NA(),X7)</f>
        <v>38.159999999999997</v>
      </c>
      <c r="Y6" s="33">
        <f t="shared" ref="Y6:AG6" si="4">IF(Y7="",NA(),Y7)</f>
        <v>38.71</v>
      </c>
      <c r="Z6" s="33">
        <f t="shared" si="4"/>
        <v>50.5</v>
      </c>
      <c r="AA6" s="33">
        <f t="shared" si="4"/>
        <v>47.57</v>
      </c>
      <c r="AB6" s="33">
        <f t="shared" si="4"/>
        <v>45.95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15863.26</v>
      </c>
      <c r="BF6" s="33">
        <f t="shared" ref="BF6:BN6" si="7">IF(BF7="",NA(),BF7)</f>
        <v>16364.59</v>
      </c>
      <c r="BG6" s="33">
        <f t="shared" si="7"/>
        <v>15162.86</v>
      </c>
      <c r="BH6" s="33">
        <f t="shared" si="7"/>
        <v>7528.2</v>
      </c>
      <c r="BI6" s="33">
        <f t="shared" si="7"/>
        <v>7271.71</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5.3</v>
      </c>
      <c r="BQ6" s="33">
        <f t="shared" ref="BQ6:BY6" si="8">IF(BQ7="",NA(),BQ7)</f>
        <v>4.93</v>
      </c>
      <c r="BR6" s="33">
        <f t="shared" si="8"/>
        <v>6.36</v>
      </c>
      <c r="BS6" s="33">
        <f t="shared" si="8"/>
        <v>10.64</v>
      </c>
      <c r="BT6" s="33">
        <f t="shared" si="8"/>
        <v>9.77</v>
      </c>
      <c r="BU6" s="33">
        <f t="shared" si="8"/>
        <v>26.99</v>
      </c>
      <c r="BV6" s="33">
        <f t="shared" si="8"/>
        <v>29.25</v>
      </c>
      <c r="BW6" s="33">
        <f t="shared" si="8"/>
        <v>31.04</v>
      </c>
      <c r="BX6" s="33">
        <f t="shared" si="8"/>
        <v>29.21</v>
      </c>
      <c r="BY6" s="33">
        <f t="shared" si="8"/>
        <v>26.47</v>
      </c>
      <c r="BZ6" s="32" t="str">
        <f>IF(BZ7="","",IF(BZ7="-","【-】","【"&amp;SUBSTITUTE(TEXT(BZ7,"#,##0.00"),"-","△")&amp;"】"))</f>
        <v>【30.63】</v>
      </c>
      <c r="CA6" s="33">
        <f>IF(CA7="",NA(),CA7)</f>
        <v>2304.4699999999998</v>
      </c>
      <c r="CB6" s="33">
        <f t="shared" ref="CB6:CJ6" si="9">IF(CB7="",NA(),CB7)</f>
        <v>2415.4299999999998</v>
      </c>
      <c r="CC6" s="33">
        <f t="shared" si="9"/>
        <v>1818.64</v>
      </c>
      <c r="CD6" s="33">
        <f t="shared" si="9"/>
        <v>1157.73</v>
      </c>
      <c r="CE6" s="33">
        <f t="shared" si="9"/>
        <v>1239.24</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10.29</v>
      </c>
      <c r="CM6" s="33">
        <f t="shared" ref="CM6:CU6" si="10">IF(CM7="",NA(),CM7)</f>
        <v>11.76</v>
      </c>
      <c r="CN6" s="33">
        <f t="shared" si="10"/>
        <v>10.29</v>
      </c>
      <c r="CO6" s="33">
        <f t="shared" si="10"/>
        <v>10.29</v>
      </c>
      <c r="CP6" s="33">
        <f t="shared" si="10"/>
        <v>8.82</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65.790000000000006</v>
      </c>
      <c r="CX6" s="33">
        <f t="shared" ref="CX6:DF6" si="11">IF(CX7="",NA(),CX7)</f>
        <v>66.67</v>
      </c>
      <c r="CY6" s="33">
        <f t="shared" si="11"/>
        <v>64.55</v>
      </c>
      <c r="CZ6" s="33">
        <f t="shared" si="11"/>
        <v>63.39</v>
      </c>
      <c r="DA6" s="33">
        <f t="shared" si="11"/>
        <v>62.26</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422134</v>
      </c>
      <c r="D7" s="35">
        <v>47</v>
      </c>
      <c r="E7" s="35">
        <v>17</v>
      </c>
      <c r="F7" s="35">
        <v>9</v>
      </c>
      <c r="G7" s="35">
        <v>0</v>
      </c>
      <c r="H7" s="35" t="s">
        <v>96</v>
      </c>
      <c r="I7" s="35" t="s">
        <v>97</v>
      </c>
      <c r="J7" s="35" t="s">
        <v>98</v>
      </c>
      <c r="K7" s="35" t="s">
        <v>99</v>
      </c>
      <c r="L7" s="35" t="s">
        <v>100</v>
      </c>
      <c r="M7" s="36" t="s">
        <v>101</v>
      </c>
      <c r="N7" s="36" t="s">
        <v>102</v>
      </c>
      <c r="O7" s="36">
        <v>0.23</v>
      </c>
      <c r="P7" s="36">
        <v>100</v>
      </c>
      <c r="Q7" s="36">
        <v>2250</v>
      </c>
      <c r="R7" s="36">
        <v>45686</v>
      </c>
      <c r="S7" s="36">
        <v>214.31</v>
      </c>
      <c r="T7" s="36">
        <v>213.18</v>
      </c>
      <c r="U7" s="36">
        <v>106</v>
      </c>
      <c r="V7" s="36">
        <v>0.28999999999999998</v>
      </c>
      <c r="W7" s="36">
        <v>365.52</v>
      </c>
      <c r="X7" s="36">
        <v>38.159999999999997</v>
      </c>
      <c r="Y7" s="36">
        <v>38.71</v>
      </c>
      <c r="Z7" s="36">
        <v>50.5</v>
      </c>
      <c r="AA7" s="36">
        <v>47.57</v>
      </c>
      <c r="AB7" s="36">
        <v>45.95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15863.26</v>
      </c>
      <c r="BF7" s="36">
        <v>16364.59</v>
      </c>
      <c r="BG7" s="36">
        <v>15162.86</v>
      </c>
      <c r="BH7" s="36">
        <v>7528.2</v>
      </c>
      <c r="BI7" s="36">
        <v>7271.71</v>
      </c>
      <c r="BJ7" s="36">
        <v>2988.96</v>
      </c>
      <c r="BK7" s="36">
        <v>3055.24</v>
      </c>
      <c r="BL7" s="36">
        <v>2574.4699999999998</v>
      </c>
      <c r="BM7" s="36">
        <v>2784</v>
      </c>
      <c r="BN7" s="36">
        <v>3188.44</v>
      </c>
      <c r="BO7" s="36">
        <v>2685.08</v>
      </c>
      <c r="BP7" s="36">
        <v>5.3</v>
      </c>
      <c r="BQ7" s="36">
        <v>4.93</v>
      </c>
      <c r="BR7" s="36">
        <v>6.36</v>
      </c>
      <c r="BS7" s="36">
        <v>10.64</v>
      </c>
      <c r="BT7" s="36">
        <v>9.77</v>
      </c>
      <c r="BU7" s="36">
        <v>26.99</v>
      </c>
      <c r="BV7" s="36">
        <v>29.25</v>
      </c>
      <c r="BW7" s="36">
        <v>31.04</v>
      </c>
      <c r="BX7" s="36">
        <v>29.21</v>
      </c>
      <c r="BY7" s="36">
        <v>26.47</v>
      </c>
      <c r="BZ7" s="36">
        <v>30.63</v>
      </c>
      <c r="CA7" s="36">
        <v>2304.4699999999998</v>
      </c>
      <c r="CB7" s="36">
        <v>2415.4299999999998</v>
      </c>
      <c r="CC7" s="36">
        <v>1818.64</v>
      </c>
      <c r="CD7" s="36">
        <v>1157.73</v>
      </c>
      <c r="CE7" s="36">
        <v>1239.24</v>
      </c>
      <c r="CF7" s="36">
        <v>663.6</v>
      </c>
      <c r="CG7" s="36">
        <v>622.30999999999995</v>
      </c>
      <c r="CH7" s="36">
        <v>589.39</v>
      </c>
      <c r="CI7" s="36">
        <v>620.01</v>
      </c>
      <c r="CJ7" s="36">
        <v>688.46</v>
      </c>
      <c r="CK7" s="36">
        <v>600.63</v>
      </c>
      <c r="CL7" s="36">
        <v>10.29</v>
      </c>
      <c r="CM7" s="36">
        <v>11.76</v>
      </c>
      <c r="CN7" s="36">
        <v>10.29</v>
      </c>
      <c r="CO7" s="36">
        <v>10.29</v>
      </c>
      <c r="CP7" s="36">
        <v>8.82</v>
      </c>
      <c r="CQ7" s="36">
        <v>38.97</v>
      </c>
      <c r="CR7" s="36">
        <v>39.119999999999997</v>
      </c>
      <c r="CS7" s="36">
        <v>41.24</v>
      </c>
      <c r="CT7" s="36">
        <v>43.1</v>
      </c>
      <c r="CU7" s="36">
        <v>40.96</v>
      </c>
      <c r="CV7" s="36">
        <v>36.67</v>
      </c>
      <c r="CW7" s="36">
        <v>65.790000000000006</v>
      </c>
      <c r="CX7" s="36">
        <v>66.67</v>
      </c>
      <c r="CY7" s="36">
        <v>64.55</v>
      </c>
      <c r="CZ7" s="36">
        <v>63.39</v>
      </c>
      <c r="DA7" s="36">
        <v>62.26</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2017-02-15T08:05:24Z</cp:lastPrinted>
  <dcterms:created xsi:type="dcterms:W3CDTF">2017-02-08T03:21:05Z</dcterms:created>
  <dcterms:modified xsi:type="dcterms:W3CDTF">2017-02-15T08:05:26Z</dcterms:modified>
  <cp:category/>
</cp:coreProperties>
</file>