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28800" windowHeight="709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<sst xmlns="http://schemas.openxmlformats.org/spreadsheetml/2006/main" count="237" uniqueCount="111">
  <si>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</si>
  <si>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</si>
  <si>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</si>
  <si>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</si>
  <si>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</si>
  <si>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</si>
  <si>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</si>
  <si>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</si>
  <si>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</si>
  <si>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</si>
  <si>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</si>
  <si>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</si>
  <si>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</si>
  <si>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</si>
  <si>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</si>
  <si>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</si>
  <si>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</si>
  <si>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</si>
  <si>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</si>
  <si>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</si>
  <si>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</si>
  <si>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</si>
  <si>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</si>
  <si>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</si>
  <si>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</si>
  <si>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</si>
  <si>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</si>
  <si>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</si>
  <si>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</si>
  <si>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</si>
  <si>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</si>
  <si>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</si>
  <si>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</si>
  <si>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</si>
  <si>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</si>
  <si>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</si>
  <si>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</si>
  <si>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</si>
  <si>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</si>
  <si>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</si>
  <si>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</si>
  <si>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</si>
  <si>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</si>
  <si>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</si>
  <si>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</si>
  <si>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</si>
  <si>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</si>
  <si>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</si>
  <si>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</si>
  <si>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</si>
  <si>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</si>
  <si>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</si>
  <si>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</si>
  <si>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</si>
  <si>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</si>
  <si>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</si>
  <si>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</si>
  <si>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</si>
  <si>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</si>
  <si>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</si>
  <si>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</si>
  <si>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</si>
  <si>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</si>
  <si>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</si>
  <si>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</si>
  <si>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</si>
  <si>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</si>
  <si>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</si>
  <si>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</si>
  <si>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</si>
  <si>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</si>
  <si>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</si>
  <si>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</si>
  <si>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</si>
  <si>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</si>
  <si>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</si>
  <si>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</si>
  <si>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</si>
  <si>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</si>
  <si>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</si>
  <si>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</si>
  <si>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</si>
  <si>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</si>
  <si>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</si>
  <si>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</si>
  <si>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</si>
  <si>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</si>
  <si>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</si>
  <si>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</si>
  <si>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</si>
  <si>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</si>
  <si>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</si>
  <si>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</si>
  <si>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</si>
  <si>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</si>
  <si>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</si>
  <si>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長崎県　雲仙市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</si>
  <si>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</si>
  <si>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</si>
  <si>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</si>
  <si>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</si>
  <si>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</si>
  <si>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</si>
  <si>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</si>
  <si>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</si>
  <si>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</si>
  <si>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</si>
  <si>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</si>
  <si>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特定地域生活排水処理事業は、「単年度の収支」を見ると、水洗化人口の増により料金収入も増となっているが、委託料等の増により、「収益的収支比率」は年々低い数値となっている。
　また、「汚水処理原価」は類似団体平均値より低い数値となっているが、年々上昇傾向にあり、それに伴い「経費回収率」においても年々低い数値となっている。
　経営改善のために、「経営の健全性」に関する経営指標である「経費回収率」が低いことから、適正な使用料収入の確保や汚水処理費の削減が必要である。</t>
    <rPh sb="17" eb="20">
      <t>タンネンド</t>
    </rPh>
    <rPh sb="21" eb="23">
      <t>シュウシ</t>
    </rPh>
    <rPh sb="25" eb="26">
      <t>ミ</t>
    </rPh>
    <rPh sb="29" eb="32">
      <t>スイセンカ</t>
    </rPh>
    <rPh sb="32" eb="34">
      <t>ジンコウ</t>
    </rPh>
    <rPh sb="35" eb="36">
      <t>ゾウ</t>
    </rPh>
    <rPh sb="39" eb="41">
      <t>リョウキン</t>
    </rPh>
    <rPh sb="41" eb="43">
      <t>シュウニュウ</t>
    </rPh>
    <rPh sb="44" eb="45">
      <t>ゾウ</t>
    </rPh>
    <rPh sb="53" eb="55">
      <t>イタク</t>
    </rPh>
    <rPh sb="55" eb="56">
      <t>リョウ</t>
    </rPh>
    <rPh sb="56" eb="57">
      <t>トウ</t>
    </rPh>
    <rPh sb="58" eb="59">
      <t>ゾウ</t>
    </rPh>
    <rPh sb="64" eb="67">
      <t>シュウエキテキ</t>
    </rPh>
    <rPh sb="67" eb="69">
      <t>シュウシ</t>
    </rPh>
    <rPh sb="69" eb="71">
      <t>ヒリツ</t>
    </rPh>
    <rPh sb="73" eb="75">
      <t>ネンネン</t>
    </rPh>
    <rPh sb="75" eb="76">
      <t>ヒク</t>
    </rPh>
    <rPh sb="77" eb="79">
      <t>スウチ</t>
    </rPh>
    <rPh sb="121" eb="123">
      <t>ネンネン</t>
    </rPh>
    <rPh sb="123" eb="125">
      <t>ジョウショウ</t>
    </rPh>
    <rPh sb="125" eb="127">
      <t>ケイコウ</t>
    </rPh>
    <rPh sb="134" eb="135">
      <t>トモナ</t>
    </rPh>
    <rPh sb="148" eb="150">
      <t>ネンネン</t>
    </rPh>
    <phoneticPr fontId="4"/>
  </si>
  <si>
    <t>　特定地域生活排水処理事業は、平成17年から平成26年度までの事業であり、浄化槽の耐用年数を経過していない。</t>
    <phoneticPr fontId="4"/>
  </si>
  <si>
    <t>　特定地域生活排水処理事業は平成26年度に事業が終了している。
　水洗化率は、高い値であるが、経費回収率は低い値となっているため、適正な使用料収入の確保、将来的には料金見直しの検討を行い、今後の施設更新に備えることが必要となってくる。
　また、経営改善のため、汚水処理費の削減を行い、経営状況や浄化槽の耐用年数を考慮しながら改修を行う必要がある。</t>
    <rPh sb="33" eb="36">
      <t>スイセンカ</t>
    </rPh>
    <rPh sb="36" eb="37">
      <t>リツ</t>
    </rPh>
    <rPh sb="39" eb="40">
      <t>タカ</t>
    </rPh>
    <rPh sb="41" eb="42">
      <t>アタイ</t>
    </rPh>
    <rPh sb="47" eb="49">
      <t>ケイヒ</t>
    </rPh>
    <rPh sb="49" eb="51">
      <t>カイシュウ</t>
    </rPh>
    <rPh sb="51" eb="52">
      <t>リツ</t>
    </rPh>
    <rPh sb="53" eb="54">
      <t>ヒク</t>
    </rPh>
    <rPh sb="55" eb="56">
      <t>アタイ</t>
    </rPh>
    <rPh sb="65" eb="67">
      <t>テキセイ</t>
    </rPh>
    <rPh sb="68" eb="71">
      <t>シヨウリョウ</t>
    </rPh>
    <rPh sb="71" eb="73">
      <t>シュウニュウ</t>
    </rPh>
    <rPh sb="74" eb="76">
      <t>カクホ</t>
    </rPh>
    <rPh sb="77" eb="80">
      <t>ショウライテキ</t>
    </rPh>
    <rPh sb="82" eb="84">
      <t>リョウキン</t>
    </rPh>
    <rPh sb="84" eb="86">
      <t>ミナオ</t>
    </rPh>
    <rPh sb="88" eb="90">
      <t>ケントウ</t>
    </rPh>
    <rPh sb="91" eb="92">
      <t>オコナ</t>
    </rPh>
    <rPh sb="94" eb="96">
      <t>コンゴ</t>
    </rPh>
    <rPh sb="97" eb="99">
      <t>シセツ</t>
    </rPh>
    <rPh sb="99" eb="101">
      <t>コウシン</t>
    </rPh>
    <rPh sb="102" eb="103">
      <t>ソナ</t>
    </rPh>
    <rPh sb="108" eb="110">
      <t>ヒツヨウ</t>
    </rPh>
    <rPh sb="122" eb="124">
      <t>ケイエイ</t>
    </rPh>
    <rPh sb="124" eb="126">
      <t>カイゼン</t>
    </rPh>
    <rPh sb="162" eb="164">
      <t>カイシュウ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</si>
</sst>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7" xfId="0" applyFont="1" applyBorder="1" applyAlignment="1" applyProtection="1">
      <alignment horizontal="justify" vertical="top" wrapText="1"/>
      <protection locked="0"/>
    </xf>
    <xf numFmtId="0" fontId="18" fillId="0" borderId="8" xfId="0" applyFont="1" applyBorder="1" applyAlignment="1" applyProtection="1">
      <alignment horizontal="justify" vertical="top" wrapText="1"/>
      <protection locked="0"/>
    </xf>
    <xf numFmtId="0" fontId="18" fillId="0" borderId="1" xfId="0" applyFont="1" applyBorder="1" applyAlignment="1" applyProtection="1">
      <alignment horizontal="justify" vertical="top" wrapText="1"/>
      <protection locked="0"/>
    </xf>
    <xf numFmtId="0" fontId="18" fillId="0" borderId="9" xfId="0" applyFont="1" applyBorder="1" applyAlignment="1" applyProtection="1">
      <alignment horizontal="justify"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8422912"/>
        <c:axId val="4842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8422912"/>
        <c:axId val="48424832"/>
      </c:lineChart>
      <c:dateAx>
        <c:axId val="48422912"/>
        <c:scaling>
          <c:orientation val="minMax"/>
        </c:scaling>
        <c:delete val="1"/>
        <c:axPos val="b"/>
        <c:numFmt formatCode="ge" sourceLinked="1"/>
        <c:majorTickMark val="none"/>
        <c:minorTickMark val="none"/>
        <c:tickLblPos val="none"/>
        <c:crossAx val="48424832"/>
        <c:crosses val="autoZero"/>
        <c:auto val="1"/>
        <c:lblOffset val="100"/>
        <c:baseTimeUnit val="years"/>
      </c:dateAx>
      <c:valAx>
        <c:axId val="4842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2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6178432"/>
        <c:axId val="14618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146178432"/>
        <c:axId val="146180352"/>
      </c:lineChart>
      <c:dateAx>
        <c:axId val="146178432"/>
        <c:scaling>
          <c:orientation val="minMax"/>
        </c:scaling>
        <c:delete val="1"/>
        <c:axPos val="b"/>
        <c:numFmt formatCode="ge" sourceLinked="1"/>
        <c:majorTickMark val="none"/>
        <c:minorTickMark val="none"/>
        <c:tickLblPos val="none"/>
        <c:crossAx val="146180352"/>
        <c:crosses val="autoZero"/>
        <c:auto val="1"/>
        <c:lblOffset val="100"/>
        <c:baseTimeUnit val="years"/>
      </c:dateAx>
      <c:valAx>
        <c:axId val="14618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17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96.44</c:v>
                </c:pt>
                <c:pt idx="1">
                  <c:v>95.44</c:v>
                </c:pt>
                <c:pt idx="2">
                  <c:v>97.95</c:v>
                </c:pt>
                <c:pt idx="3">
                  <c:v>97.58</c:v>
                </c:pt>
                <c:pt idx="4">
                  <c:v>98.34</c:v>
                </c:pt>
              </c:numCache>
            </c:numRef>
          </c:val>
        </c:ser>
        <c:dLbls>
          <c:showLegendKey val="0"/>
          <c:showVal val="0"/>
          <c:showCatName val="0"/>
          <c:showSerName val="0"/>
          <c:showPercent val="0"/>
          <c:showBubbleSize val="0"/>
        </c:dLbls>
        <c:gapWidth val="150"/>
        <c:axId val="148189184"/>
        <c:axId val="14819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148189184"/>
        <c:axId val="148191104"/>
      </c:lineChart>
      <c:dateAx>
        <c:axId val="148189184"/>
        <c:scaling>
          <c:orientation val="minMax"/>
        </c:scaling>
        <c:delete val="1"/>
        <c:axPos val="b"/>
        <c:numFmt formatCode="ge" sourceLinked="1"/>
        <c:majorTickMark val="none"/>
        <c:minorTickMark val="none"/>
        <c:tickLblPos val="none"/>
        <c:crossAx val="148191104"/>
        <c:crosses val="autoZero"/>
        <c:auto val="1"/>
        <c:lblOffset val="100"/>
        <c:baseTimeUnit val="years"/>
      </c:dateAx>
      <c:valAx>
        <c:axId val="14819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18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88.26</c:v>
                </c:pt>
                <c:pt idx="1">
                  <c:v>79.92</c:v>
                </c:pt>
                <c:pt idx="2">
                  <c:v>64.58</c:v>
                </c:pt>
                <c:pt idx="3">
                  <c:v>60.71</c:v>
                </c:pt>
                <c:pt idx="4">
                  <c:v>59.11</c:v>
                </c:pt>
              </c:numCache>
            </c:numRef>
          </c:val>
        </c:ser>
        <c:dLbls>
          <c:showLegendKey val="0"/>
          <c:showVal val="0"/>
          <c:showCatName val="0"/>
          <c:showSerName val="0"/>
          <c:showPercent val="0"/>
          <c:showBubbleSize val="0"/>
        </c:dLbls>
        <c:gapWidth val="150"/>
        <c:axId val="44391808"/>
        <c:axId val="4452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391808"/>
        <c:axId val="44520960"/>
      </c:lineChart>
      <c:dateAx>
        <c:axId val="44391808"/>
        <c:scaling>
          <c:orientation val="minMax"/>
        </c:scaling>
        <c:delete val="1"/>
        <c:axPos val="b"/>
        <c:numFmt formatCode="ge" sourceLinked="1"/>
        <c:majorTickMark val="none"/>
        <c:minorTickMark val="none"/>
        <c:tickLblPos val="none"/>
        <c:crossAx val="44520960"/>
        <c:crosses val="autoZero"/>
        <c:auto val="1"/>
        <c:lblOffset val="100"/>
        <c:baseTimeUnit val="years"/>
      </c:dateAx>
      <c:valAx>
        <c:axId val="4452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9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551168"/>
        <c:axId val="4455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551168"/>
        <c:axId val="44553344"/>
      </c:lineChart>
      <c:dateAx>
        <c:axId val="44551168"/>
        <c:scaling>
          <c:orientation val="minMax"/>
        </c:scaling>
        <c:delete val="1"/>
        <c:axPos val="b"/>
        <c:numFmt formatCode="ge" sourceLinked="1"/>
        <c:majorTickMark val="none"/>
        <c:minorTickMark val="none"/>
        <c:tickLblPos val="none"/>
        <c:crossAx val="44553344"/>
        <c:crosses val="autoZero"/>
        <c:auto val="1"/>
        <c:lblOffset val="100"/>
        <c:baseTimeUnit val="years"/>
      </c:dateAx>
      <c:valAx>
        <c:axId val="4455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5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283136"/>
        <c:axId val="14629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283136"/>
        <c:axId val="146297600"/>
      </c:lineChart>
      <c:dateAx>
        <c:axId val="146283136"/>
        <c:scaling>
          <c:orientation val="minMax"/>
        </c:scaling>
        <c:delete val="1"/>
        <c:axPos val="b"/>
        <c:numFmt formatCode="ge" sourceLinked="1"/>
        <c:majorTickMark val="none"/>
        <c:minorTickMark val="none"/>
        <c:tickLblPos val="none"/>
        <c:crossAx val="146297600"/>
        <c:crosses val="autoZero"/>
        <c:auto val="1"/>
        <c:lblOffset val="100"/>
        <c:baseTimeUnit val="years"/>
      </c:dateAx>
      <c:valAx>
        <c:axId val="14629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28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311424"/>
        <c:axId val="14633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311424"/>
        <c:axId val="146334080"/>
      </c:lineChart>
      <c:dateAx>
        <c:axId val="146311424"/>
        <c:scaling>
          <c:orientation val="minMax"/>
        </c:scaling>
        <c:delete val="1"/>
        <c:axPos val="b"/>
        <c:numFmt formatCode="ge" sourceLinked="1"/>
        <c:majorTickMark val="none"/>
        <c:minorTickMark val="none"/>
        <c:tickLblPos val="none"/>
        <c:crossAx val="146334080"/>
        <c:crosses val="autoZero"/>
        <c:auto val="1"/>
        <c:lblOffset val="100"/>
        <c:baseTimeUnit val="years"/>
      </c:dateAx>
      <c:valAx>
        <c:axId val="14633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31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229120"/>
        <c:axId val="14623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229120"/>
        <c:axId val="146235392"/>
      </c:lineChart>
      <c:dateAx>
        <c:axId val="146229120"/>
        <c:scaling>
          <c:orientation val="minMax"/>
        </c:scaling>
        <c:delete val="1"/>
        <c:axPos val="b"/>
        <c:numFmt formatCode="ge" sourceLinked="1"/>
        <c:majorTickMark val="none"/>
        <c:minorTickMark val="none"/>
        <c:tickLblPos val="none"/>
        <c:crossAx val="146235392"/>
        <c:crosses val="autoZero"/>
        <c:auto val="1"/>
        <c:lblOffset val="100"/>
        <c:baseTimeUnit val="years"/>
      </c:dateAx>
      <c:valAx>
        <c:axId val="14623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22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779.52</c:v>
                </c:pt>
                <c:pt idx="1">
                  <c:v>716.73</c:v>
                </c:pt>
                <c:pt idx="2">
                  <c:v>648.89</c:v>
                </c:pt>
                <c:pt idx="3">
                  <c:v>514.42999999999995</c:v>
                </c:pt>
                <c:pt idx="4">
                  <c:v>459.17</c:v>
                </c:pt>
              </c:numCache>
            </c:numRef>
          </c:val>
        </c:ser>
        <c:dLbls>
          <c:showLegendKey val="0"/>
          <c:showVal val="0"/>
          <c:showCatName val="0"/>
          <c:showSerName val="0"/>
          <c:showPercent val="0"/>
          <c:showBubbleSize val="0"/>
        </c:dLbls>
        <c:gapWidth val="150"/>
        <c:axId val="146265600"/>
        <c:axId val="14626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146265600"/>
        <c:axId val="146267520"/>
      </c:lineChart>
      <c:dateAx>
        <c:axId val="146265600"/>
        <c:scaling>
          <c:orientation val="minMax"/>
        </c:scaling>
        <c:delete val="1"/>
        <c:axPos val="b"/>
        <c:numFmt formatCode="ge" sourceLinked="1"/>
        <c:majorTickMark val="none"/>
        <c:minorTickMark val="none"/>
        <c:tickLblPos val="none"/>
        <c:crossAx val="146267520"/>
        <c:crosses val="autoZero"/>
        <c:auto val="1"/>
        <c:lblOffset val="100"/>
        <c:baseTimeUnit val="years"/>
      </c:dateAx>
      <c:valAx>
        <c:axId val="14626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26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66.22</c:v>
                </c:pt>
                <c:pt idx="1">
                  <c:v>62.72</c:v>
                </c:pt>
                <c:pt idx="2">
                  <c:v>55.05</c:v>
                </c:pt>
                <c:pt idx="3">
                  <c:v>50.16</c:v>
                </c:pt>
                <c:pt idx="4">
                  <c:v>47.45</c:v>
                </c:pt>
              </c:numCache>
            </c:numRef>
          </c:val>
        </c:ser>
        <c:dLbls>
          <c:showLegendKey val="0"/>
          <c:showVal val="0"/>
          <c:showCatName val="0"/>
          <c:showSerName val="0"/>
          <c:showPercent val="0"/>
          <c:showBubbleSize val="0"/>
        </c:dLbls>
        <c:gapWidth val="150"/>
        <c:axId val="146048128"/>
        <c:axId val="14605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146048128"/>
        <c:axId val="146050048"/>
      </c:lineChart>
      <c:dateAx>
        <c:axId val="146048128"/>
        <c:scaling>
          <c:orientation val="minMax"/>
        </c:scaling>
        <c:delete val="1"/>
        <c:axPos val="b"/>
        <c:numFmt formatCode="ge" sourceLinked="1"/>
        <c:majorTickMark val="none"/>
        <c:minorTickMark val="none"/>
        <c:tickLblPos val="none"/>
        <c:crossAx val="146050048"/>
        <c:crosses val="autoZero"/>
        <c:auto val="1"/>
        <c:lblOffset val="100"/>
        <c:baseTimeUnit val="years"/>
      </c:dateAx>
      <c:valAx>
        <c:axId val="14605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04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158.38999999999999</c:v>
                </c:pt>
                <c:pt idx="1">
                  <c:v>164.81</c:v>
                </c:pt>
                <c:pt idx="2">
                  <c:v>186.84</c:v>
                </c:pt>
                <c:pt idx="3">
                  <c:v>208.75</c:v>
                </c:pt>
                <c:pt idx="4">
                  <c:v>221.08</c:v>
                </c:pt>
              </c:numCache>
            </c:numRef>
          </c:val>
        </c:ser>
        <c:dLbls>
          <c:showLegendKey val="0"/>
          <c:showVal val="0"/>
          <c:showCatName val="0"/>
          <c:showSerName val="0"/>
          <c:showPercent val="0"/>
          <c:showBubbleSize val="0"/>
        </c:dLbls>
        <c:gapWidth val="150"/>
        <c:axId val="146146048"/>
        <c:axId val="14614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146146048"/>
        <c:axId val="146147968"/>
      </c:lineChart>
      <c:dateAx>
        <c:axId val="146146048"/>
        <c:scaling>
          <c:orientation val="minMax"/>
        </c:scaling>
        <c:delete val="1"/>
        <c:axPos val="b"/>
        <c:numFmt formatCode="ge" sourceLinked="1"/>
        <c:majorTickMark val="none"/>
        <c:minorTickMark val="none"/>
        <c:tickLblPos val="none"/>
        <c:crossAx val="146147968"/>
        <c:crosses val="autoZero"/>
        <c:auto val="1"/>
        <c:lblOffset val="100"/>
        <c:baseTimeUnit val="years"/>
      </c:dateAx>
      <c:valAx>
        <c:axId val="14614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14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O6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6" t="str">
        <f>データ!H6</f>
        <v>長崎県　雲仙市</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3"/>
      <c r="AE7" s="3"/>
      <c r="AF7" s="3"/>
      <c r="AG7" s="3"/>
      <c r="AH7" s="3"/>
      <c r="AI7" s="3"/>
      <c r="AJ7" s="3"/>
      <c r="AK7" s="3"/>
      <c r="AL7" s="63" t="s">
        <v>5</v>
      </c>
      <c r="AM7" s="63"/>
      <c r="AN7" s="63"/>
      <c r="AO7" s="63"/>
      <c r="AP7" s="63"/>
      <c r="AQ7" s="63"/>
      <c r="AR7" s="63"/>
      <c r="AS7" s="63"/>
      <c r="AT7" s="63" t="s">
        <v>6</v>
      </c>
      <c r="AU7" s="63"/>
      <c r="AV7" s="63"/>
      <c r="AW7" s="63"/>
      <c r="AX7" s="63"/>
      <c r="AY7" s="63"/>
      <c r="AZ7" s="63"/>
      <c r="BA7" s="63"/>
      <c r="BB7" s="63" t="s">
        <v>7</v>
      </c>
      <c r="BC7" s="63"/>
      <c r="BD7" s="63"/>
      <c r="BE7" s="63"/>
      <c r="BF7" s="63"/>
      <c r="BG7" s="63"/>
      <c r="BH7" s="63"/>
      <c r="BI7" s="63"/>
      <c r="BJ7" s="3"/>
      <c r="BK7" s="3"/>
      <c r="BL7" s="4" t="s">
        <v>8</v>
      </c>
      <c r="BM7" s="5"/>
      <c r="BN7" s="5"/>
      <c r="BO7" s="5"/>
      <c r="BP7" s="5"/>
      <c r="BQ7" s="5"/>
      <c r="BR7" s="5"/>
      <c r="BS7" s="5"/>
      <c r="BT7" s="5"/>
      <c r="BU7" s="5"/>
      <c r="BV7" s="5"/>
      <c r="BW7" s="5"/>
      <c r="BX7" s="5"/>
      <c r="BY7" s="6"/>
    </row>
    <row r="8" spans="1:78" ht="18.75" customHeight="1">
      <c r="A8" s="2"/>
      <c r="B8" s="64" t="str">
        <f>データ!I6</f>
        <v>法非適用</v>
      </c>
      <c r="C8" s="64"/>
      <c r="D8" s="64"/>
      <c r="E8" s="64"/>
      <c r="F8" s="64"/>
      <c r="G8" s="64"/>
      <c r="H8" s="64"/>
      <c r="I8" s="64" t="str">
        <f>データ!J6</f>
        <v>下水道事業</v>
      </c>
      <c r="J8" s="64"/>
      <c r="K8" s="64"/>
      <c r="L8" s="64"/>
      <c r="M8" s="64"/>
      <c r="N8" s="64"/>
      <c r="O8" s="64"/>
      <c r="P8" s="64" t="str">
        <f>データ!K6</f>
        <v>特定地域生活排水処理</v>
      </c>
      <c r="Q8" s="64"/>
      <c r="R8" s="64"/>
      <c r="S8" s="64"/>
      <c r="T8" s="64"/>
      <c r="U8" s="64"/>
      <c r="V8" s="64"/>
      <c r="W8" s="64" t="str">
        <f>データ!L6</f>
        <v>K3</v>
      </c>
      <c r="X8" s="64"/>
      <c r="Y8" s="64"/>
      <c r="Z8" s="64"/>
      <c r="AA8" s="64"/>
      <c r="AB8" s="64"/>
      <c r="AC8" s="64"/>
      <c r="AD8" s="3"/>
      <c r="AE8" s="3"/>
      <c r="AF8" s="3"/>
      <c r="AG8" s="3"/>
      <c r="AH8" s="3"/>
      <c r="AI8" s="3"/>
      <c r="AJ8" s="3"/>
      <c r="AK8" s="3"/>
      <c r="AL8" s="58">
        <f>データ!R6</f>
        <v>45686</v>
      </c>
      <c r="AM8" s="58"/>
      <c r="AN8" s="58"/>
      <c r="AO8" s="58"/>
      <c r="AP8" s="58"/>
      <c r="AQ8" s="58"/>
      <c r="AR8" s="58"/>
      <c r="AS8" s="58"/>
      <c r="AT8" s="57">
        <f>データ!S6</f>
        <v>214.31</v>
      </c>
      <c r="AU8" s="57"/>
      <c r="AV8" s="57"/>
      <c r="AW8" s="57"/>
      <c r="AX8" s="57"/>
      <c r="AY8" s="57"/>
      <c r="AZ8" s="57"/>
      <c r="BA8" s="57"/>
      <c r="BB8" s="57">
        <f>データ!T6</f>
        <v>213.18</v>
      </c>
      <c r="BC8" s="57"/>
      <c r="BD8" s="57"/>
      <c r="BE8" s="57"/>
      <c r="BF8" s="57"/>
      <c r="BG8" s="57"/>
      <c r="BH8" s="57"/>
      <c r="BI8" s="57"/>
      <c r="BJ8" s="3"/>
      <c r="BK8" s="3"/>
      <c r="BL8" s="61" t="s">
        <v>9</v>
      </c>
      <c r="BM8" s="62"/>
      <c r="BN8" s="7" t="s">
        <v>10</v>
      </c>
      <c r="BO8" s="8"/>
      <c r="BP8" s="8"/>
      <c r="BQ8" s="8"/>
      <c r="BR8" s="8"/>
      <c r="BS8" s="8"/>
      <c r="BT8" s="8"/>
      <c r="BU8" s="8"/>
      <c r="BV8" s="8"/>
      <c r="BW8" s="8"/>
      <c r="BX8" s="8"/>
      <c r="BY8" s="9"/>
    </row>
    <row r="9" spans="1:78" ht="18.75" customHeight="1">
      <c r="A9" s="2"/>
      <c r="B9" s="63" t="s">
        <v>11</v>
      </c>
      <c r="C9" s="63"/>
      <c r="D9" s="63"/>
      <c r="E9" s="63"/>
      <c r="F9" s="63"/>
      <c r="G9" s="63"/>
      <c r="H9" s="63"/>
      <c r="I9" s="63" t="s">
        <v>12</v>
      </c>
      <c r="J9" s="63"/>
      <c r="K9" s="63"/>
      <c r="L9" s="63"/>
      <c r="M9" s="63"/>
      <c r="N9" s="63"/>
      <c r="O9" s="63"/>
      <c r="P9" s="63" t="s">
        <v>13</v>
      </c>
      <c r="Q9" s="63"/>
      <c r="R9" s="63"/>
      <c r="S9" s="63"/>
      <c r="T9" s="63"/>
      <c r="U9" s="63"/>
      <c r="V9" s="63"/>
      <c r="W9" s="63" t="s">
        <v>14</v>
      </c>
      <c r="X9" s="63"/>
      <c r="Y9" s="63"/>
      <c r="Z9" s="63"/>
      <c r="AA9" s="63"/>
      <c r="AB9" s="63"/>
      <c r="AC9" s="63"/>
      <c r="AD9" s="63" t="s">
        <v>15</v>
      </c>
      <c r="AE9" s="63"/>
      <c r="AF9" s="63"/>
      <c r="AG9" s="63"/>
      <c r="AH9" s="63"/>
      <c r="AI9" s="63"/>
      <c r="AJ9" s="63"/>
      <c r="AK9" s="3"/>
      <c r="AL9" s="63" t="s">
        <v>16</v>
      </c>
      <c r="AM9" s="63"/>
      <c r="AN9" s="63"/>
      <c r="AO9" s="63"/>
      <c r="AP9" s="63"/>
      <c r="AQ9" s="63"/>
      <c r="AR9" s="63"/>
      <c r="AS9" s="63"/>
      <c r="AT9" s="63" t="s">
        <v>17</v>
      </c>
      <c r="AU9" s="63"/>
      <c r="AV9" s="63"/>
      <c r="AW9" s="63"/>
      <c r="AX9" s="63"/>
      <c r="AY9" s="63"/>
      <c r="AZ9" s="63"/>
      <c r="BA9" s="63"/>
      <c r="BB9" s="63" t="s">
        <v>18</v>
      </c>
      <c r="BC9" s="63"/>
      <c r="BD9" s="63"/>
      <c r="BE9" s="63"/>
      <c r="BF9" s="63"/>
      <c r="BG9" s="63"/>
      <c r="BH9" s="63"/>
      <c r="BI9" s="63"/>
      <c r="BJ9" s="3"/>
      <c r="BK9" s="3"/>
      <c r="BL9" s="55" t="s">
        <v>19</v>
      </c>
      <c r="BM9" s="56"/>
      <c r="BN9" s="10" t="s">
        <v>20</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t="str">
        <f>データ!N6</f>
        <v>該当数値なし</v>
      </c>
      <c r="J10" s="57"/>
      <c r="K10" s="57"/>
      <c r="L10" s="57"/>
      <c r="M10" s="57"/>
      <c r="N10" s="57"/>
      <c r="O10" s="57"/>
      <c r="P10" s="57">
        <f>データ!O6</f>
        <v>1.46</v>
      </c>
      <c r="Q10" s="57"/>
      <c r="R10" s="57"/>
      <c r="S10" s="57"/>
      <c r="T10" s="57"/>
      <c r="U10" s="57"/>
      <c r="V10" s="57"/>
      <c r="W10" s="57">
        <f>データ!P6</f>
        <v>100</v>
      </c>
      <c r="X10" s="57"/>
      <c r="Y10" s="57"/>
      <c r="Z10" s="57"/>
      <c r="AA10" s="57"/>
      <c r="AB10" s="57"/>
      <c r="AC10" s="57"/>
      <c r="AD10" s="58">
        <f>データ!Q6</f>
        <v>1940</v>
      </c>
      <c r="AE10" s="58"/>
      <c r="AF10" s="58"/>
      <c r="AG10" s="58"/>
      <c r="AH10" s="58"/>
      <c r="AI10" s="58"/>
      <c r="AJ10" s="58"/>
      <c r="AK10" s="2"/>
      <c r="AL10" s="58">
        <f>データ!U6</f>
        <v>663</v>
      </c>
      <c r="AM10" s="58"/>
      <c r="AN10" s="58"/>
      <c r="AO10" s="58"/>
      <c r="AP10" s="58"/>
      <c r="AQ10" s="58"/>
      <c r="AR10" s="58"/>
      <c r="AS10" s="58"/>
      <c r="AT10" s="57">
        <f>データ!V6</f>
        <v>0.3</v>
      </c>
      <c r="AU10" s="57"/>
      <c r="AV10" s="57"/>
      <c r="AW10" s="57"/>
      <c r="AX10" s="57"/>
      <c r="AY10" s="57"/>
      <c r="AZ10" s="57"/>
      <c r="BA10" s="57"/>
      <c r="BB10" s="57">
        <f>データ!W6</f>
        <v>2210</v>
      </c>
      <c r="BC10" s="57"/>
      <c r="BD10" s="57"/>
      <c r="BE10" s="57"/>
      <c r="BF10" s="57"/>
      <c r="BG10" s="57"/>
      <c r="BH10" s="57"/>
      <c r="BI10" s="57"/>
      <c r="BJ10" s="2"/>
      <c r="BK10" s="2"/>
      <c r="BL10" s="59" t="s">
        <v>21</v>
      </c>
      <c r="BM10" s="60"/>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0" t="s">
        <v>25</v>
      </c>
      <c r="BM14" s="41"/>
      <c r="BN14" s="41"/>
      <c r="BO14" s="41"/>
      <c r="BP14" s="41"/>
      <c r="BQ14" s="41"/>
      <c r="BR14" s="41"/>
      <c r="BS14" s="41"/>
      <c r="BT14" s="41"/>
      <c r="BU14" s="41"/>
      <c r="BV14" s="41"/>
      <c r="BW14" s="41"/>
      <c r="BX14" s="41"/>
      <c r="BY14" s="41"/>
      <c r="BZ14" s="42"/>
    </row>
    <row r="15" spans="1:78" ht="13.5" customHeight="1">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108</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75"/>
      <c r="BM34" s="76"/>
      <c r="BN34" s="76"/>
      <c r="BO34" s="76"/>
      <c r="BP34" s="76"/>
      <c r="BQ34" s="76"/>
      <c r="BR34" s="76"/>
      <c r="BS34" s="76"/>
      <c r="BT34" s="76"/>
      <c r="BU34" s="76"/>
      <c r="BV34" s="76"/>
      <c r="BW34" s="76"/>
      <c r="BX34" s="76"/>
      <c r="BY34" s="76"/>
      <c r="BZ34" s="77"/>
    </row>
    <row r="35" spans="1:78" ht="13.5" customHeight="1">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109</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75"/>
      <c r="BM56" s="76"/>
      <c r="BN56" s="76"/>
      <c r="BO56" s="76"/>
      <c r="BP56" s="76"/>
      <c r="BQ56" s="76"/>
      <c r="BR56" s="76"/>
      <c r="BS56" s="76"/>
      <c r="BT56" s="76"/>
      <c r="BU56" s="76"/>
      <c r="BV56" s="76"/>
      <c r="BW56" s="76"/>
      <c r="BX56" s="76"/>
      <c r="BY56" s="76"/>
      <c r="BZ56" s="77"/>
    </row>
    <row r="57" spans="1:78" ht="13.5" customHeight="1">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75"/>
      <c r="BM60" s="76"/>
      <c r="BN60" s="76"/>
      <c r="BO60" s="76"/>
      <c r="BP60" s="76"/>
      <c r="BQ60" s="76"/>
      <c r="BR60" s="76"/>
      <c r="BS60" s="76"/>
      <c r="BT60" s="76"/>
      <c r="BU60" s="76"/>
      <c r="BV60" s="76"/>
      <c r="BW60" s="76"/>
      <c r="BX60" s="76"/>
      <c r="BY60" s="76"/>
      <c r="BZ60" s="77"/>
    </row>
    <row r="61" spans="1:78" ht="13.5" customHeight="1">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110</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4">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422134</v>
      </c>
      <c r="D6" s="31">
        <f t="shared" si="3"/>
        <v>47</v>
      </c>
      <c r="E6" s="31">
        <f t="shared" si="3"/>
        <v>18</v>
      </c>
      <c r="F6" s="31">
        <f t="shared" si="3"/>
        <v>0</v>
      </c>
      <c r="G6" s="31">
        <f t="shared" si="3"/>
        <v>0</v>
      </c>
      <c r="H6" s="31" t="str">
        <f t="shared" si="3"/>
        <v>長崎県　雲仙市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1.46</v>
      </c>
      <c r="P6" s="32">
        <f t="shared" si="3"/>
        <v>100</v>
      </c>
      <c r="Q6" s="32">
        <f t="shared" si="3"/>
        <v>1940</v>
      </c>
      <c r="R6" s="32">
        <f t="shared" si="3"/>
        <v>45686</v>
      </c>
      <c r="S6" s="32">
        <f t="shared" si="3"/>
        <v>214.31</v>
      </c>
      <c r="T6" s="32">
        <f t="shared" si="3"/>
        <v>213.18</v>
      </c>
      <c r="U6" s="32">
        <f t="shared" si="3"/>
        <v>663</v>
      </c>
      <c r="V6" s="32">
        <f t="shared" si="3"/>
        <v>0.3</v>
      </c>
      <c r="W6" s="32">
        <f t="shared" si="3"/>
        <v>2210</v>
      </c>
      <c r="X6" s="33">
        <f>IF(X7="",NA(),X7)</f>
        <v>88.26</v>
      </c>
      <c r="Y6" s="33">
        <f t="shared" ref="Y6:AG6" si="4">IF(Y7="",NA(),Y7)</f>
        <v>79.92</v>
      </c>
      <c r="Z6" s="33">
        <f t="shared" si="4"/>
        <v>64.58</v>
      </c>
      <c r="AA6" s="33">
        <f t="shared" si="4"/>
        <v>60.71</v>
      </c>
      <c r="AB6" s="33">
        <f t="shared" si="4"/>
        <v>59.11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779.52</v>
      </c>
      <c r="BF6" s="33">
        <f t="shared" ref="BF6:BN6" si="7">IF(BF7="",NA(),BF7)</f>
        <v>716.73</v>
      </c>
      <c r="BG6" s="33">
        <f t="shared" si="7"/>
        <v>648.89</v>
      </c>
      <c r="BH6" s="33">
        <f t="shared" si="7"/>
        <v>514.42999999999995</v>
      </c>
      <c r="BI6" s="33">
        <f t="shared" si="7"/>
        <v>459.17</v>
      </c>
      <c r="BJ6" s="33">
        <f t="shared" si="7"/>
        <v>421.01</v>
      </c>
      <c r="BK6" s="33">
        <f t="shared" si="7"/>
        <v>430.64</v>
      </c>
      <c r="BL6" s="33">
        <f t="shared" si="7"/>
        <v>446.63</v>
      </c>
      <c r="BM6" s="33">
        <f t="shared" si="7"/>
        <v>416.91</v>
      </c>
      <c r="BN6" s="33">
        <f t="shared" si="7"/>
        <v>392.19</v>
      </c>
      <c r="BO6" s="32" t="str">
        <f>IF(BO7="","",IF(BO7="-","【-】","【"&amp;SUBSTITUTE(TEXT(BO7,"#,##0.00"),"-","△")&amp;"】"))</f>
        <v>【345.93】</v>
      </c>
      <c r="BP6" s="33">
        <f>IF(BP7="",NA(),BP7)</f>
        <v>66.22</v>
      </c>
      <c r="BQ6" s="33">
        <f t="shared" ref="BQ6:BY6" si="8">IF(BQ7="",NA(),BQ7)</f>
        <v>62.72</v>
      </c>
      <c r="BR6" s="33">
        <f t="shared" si="8"/>
        <v>55.05</v>
      </c>
      <c r="BS6" s="33">
        <f t="shared" si="8"/>
        <v>50.16</v>
      </c>
      <c r="BT6" s="33">
        <f t="shared" si="8"/>
        <v>47.45</v>
      </c>
      <c r="BU6" s="33">
        <f t="shared" si="8"/>
        <v>58.98</v>
      </c>
      <c r="BV6" s="33">
        <f t="shared" si="8"/>
        <v>58.78</v>
      </c>
      <c r="BW6" s="33">
        <f t="shared" si="8"/>
        <v>58.53</v>
      </c>
      <c r="BX6" s="33">
        <f t="shared" si="8"/>
        <v>57.93</v>
      </c>
      <c r="BY6" s="33">
        <f t="shared" si="8"/>
        <v>57.03</v>
      </c>
      <c r="BZ6" s="32" t="str">
        <f>IF(BZ7="","",IF(BZ7="-","【-】","【"&amp;SUBSTITUTE(TEXT(BZ7,"#,##0.00"),"-","△")&amp;"】"))</f>
        <v>【59.44】</v>
      </c>
      <c r="CA6" s="33">
        <f>IF(CA7="",NA(),CA7)</f>
        <v>158.38999999999999</v>
      </c>
      <c r="CB6" s="33">
        <f t="shared" ref="CB6:CJ6" si="9">IF(CB7="",NA(),CB7)</f>
        <v>164.81</v>
      </c>
      <c r="CC6" s="33">
        <f t="shared" si="9"/>
        <v>186.84</v>
      </c>
      <c r="CD6" s="33">
        <f t="shared" si="9"/>
        <v>208.75</v>
      </c>
      <c r="CE6" s="33">
        <f t="shared" si="9"/>
        <v>221.08</v>
      </c>
      <c r="CF6" s="33">
        <f t="shared" si="9"/>
        <v>253.84</v>
      </c>
      <c r="CG6" s="33">
        <f t="shared" si="9"/>
        <v>257.02999999999997</v>
      </c>
      <c r="CH6" s="33">
        <f t="shared" si="9"/>
        <v>266.57</v>
      </c>
      <c r="CI6" s="33">
        <f t="shared" si="9"/>
        <v>276.93</v>
      </c>
      <c r="CJ6" s="33">
        <f t="shared" si="9"/>
        <v>283.73</v>
      </c>
      <c r="CK6" s="32" t="str">
        <f>IF(CK7="","",IF(CK7="-","【-】","【"&amp;SUBSTITUTE(TEXT(CK7,"#,##0.00"),"-","△")&amp;"】"))</f>
        <v>【272.79】</v>
      </c>
      <c r="CL6" s="33" t="str">
        <f>IF(CL7="",NA(),CL7)</f>
        <v>-</v>
      </c>
      <c r="CM6" s="33" t="str">
        <f t="shared" ref="CM6:CU6" si="10">IF(CM7="",NA(),CM7)</f>
        <v>-</v>
      </c>
      <c r="CN6" s="33" t="str">
        <f t="shared" si="10"/>
        <v>-</v>
      </c>
      <c r="CO6" s="33" t="str">
        <f t="shared" si="10"/>
        <v>-</v>
      </c>
      <c r="CP6" s="33" t="str">
        <f t="shared" si="10"/>
        <v>-</v>
      </c>
      <c r="CQ6" s="33">
        <f t="shared" si="10"/>
        <v>60.03</v>
      </c>
      <c r="CR6" s="33">
        <f t="shared" si="10"/>
        <v>61.93</v>
      </c>
      <c r="CS6" s="33">
        <f t="shared" si="10"/>
        <v>58.06</v>
      </c>
      <c r="CT6" s="33">
        <f t="shared" si="10"/>
        <v>59.08</v>
      </c>
      <c r="CU6" s="33">
        <f t="shared" si="10"/>
        <v>58.25</v>
      </c>
      <c r="CV6" s="32" t="str">
        <f>IF(CV7="","",IF(CV7="-","【-】","【"&amp;SUBSTITUTE(TEXT(CV7,"#,##0.00"),"-","△")&amp;"】"))</f>
        <v>【58.84】</v>
      </c>
      <c r="CW6" s="33">
        <f>IF(CW7="",NA(),CW7)</f>
        <v>96.44</v>
      </c>
      <c r="CX6" s="33">
        <f t="shared" ref="CX6:DF6" si="11">IF(CX7="",NA(),CX7)</f>
        <v>95.44</v>
      </c>
      <c r="CY6" s="33">
        <f t="shared" si="11"/>
        <v>97.95</v>
      </c>
      <c r="CZ6" s="33">
        <f t="shared" si="11"/>
        <v>97.58</v>
      </c>
      <c r="DA6" s="33">
        <f t="shared" si="11"/>
        <v>98.34</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422134</v>
      </c>
      <c r="D7" s="35">
        <v>47</v>
      </c>
      <c r="E7" s="35">
        <v>18</v>
      </c>
      <c r="F7" s="35">
        <v>0</v>
      </c>
      <c r="G7" s="35">
        <v>0</v>
      </c>
      <c r="H7" s="35" t="s">
        <v>96</v>
      </c>
      <c r="I7" s="35" t="s">
        <v>97</v>
      </c>
      <c r="J7" s="35" t="s">
        <v>98</v>
      </c>
      <c r="K7" s="35" t="s">
        <v>99</v>
      </c>
      <c r="L7" s="35" t="s">
        <v>100</v>
      </c>
      <c r="M7" s="36" t="s">
        <v>101</v>
      </c>
      <c r="N7" s="36" t="s">
        <v>102</v>
      </c>
      <c r="O7" s="36">
        <v>1.46</v>
      </c>
      <c r="P7" s="36">
        <v>100</v>
      </c>
      <c r="Q7" s="36">
        <v>1940</v>
      </c>
      <c r="R7" s="36">
        <v>45686</v>
      </c>
      <c r="S7" s="36">
        <v>214.31</v>
      </c>
      <c r="T7" s="36">
        <v>213.18</v>
      </c>
      <c r="U7" s="36">
        <v>663</v>
      </c>
      <c r="V7" s="36">
        <v>0.3</v>
      </c>
      <c r="W7" s="36">
        <v>2210</v>
      </c>
      <c r="X7" s="36">
        <v>88.26</v>
      </c>
      <c r="Y7" s="36">
        <v>79.92</v>
      </c>
      <c r="Z7" s="36">
        <v>64.58</v>
      </c>
      <c r="AA7" s="36">
        <v>60.71</v>
      </c>
      <c r="AB7" s="36">
        <v>59.11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779.52</v>
      </c>
      <c r="BF7" s="36">
        <v>716.73</v>
      </c>
      <c r="BG7" s="36">
        <v>648.89</v>
      </c>
      <c r="BH7" s="36">
        <v>514.42999999999995</v>
      </c>
      <c r="BI7" s="36">
        <v>459.17</v>
      </c>
      <c r="BJ7" s="36">
        <v>421.01</v>
      </c>
      <c r="BK7" s="36">
        <v>430.64</v>
      </c>
      <c r="BL7" s="36">
        <v>446.63</v>
      </c>
      <c r="BM7" s="36">
        <v>416.91</v>
      </c>
      <c r="BN7" s="36">
        <v>392.19</v>
      </c>
      <c r="BO7" s="36">
        <v>345.93</v>
      </c>
      <c r="BP7" s="36">
        <v>66.22</v>
      </c>
      <c r="BQ7" s="36">
        <v>62.72</v>
      </c>
      <c r="BR7" s="36">
        <v>55.05</v>
      </c>
      <c r="BS7" s="36">
        <v>50.16</v>
      </c>
      <c r="BT7" s="36">
        <v>47.45</v>
      </c>
      <c r="BU7" s="36">
        <v>58.98</v>
      </c>
      <c r="BV7" s="36">
        <v>58.78</v>
      </c>
      <c r="BW7" s="36">
        <v>58.53</v>
      </c>
      <c r="BX7" s="36">
        <v>57.93</v>
      </c>
      <c r="BY7" s="36">
        <v>57.03</v>
      </c>
      <c r="BZ7" s="36">
        <v>59.44</v>
      </c>
      <c r="CA7" s="36">
        <v>158.38999999999999</v>
      </c>
      <c r="CB7" s="36">
        <v>164.81</v>
      </c>
      <c r="CC7" s="36">
        <v>186.84</v>
      </c>
      <c r="CD7" s="36">
        <v>208.75</v>
      </c>
      <c r="CE7" s="36">
        <v>221.08</v>
      </c>
      <c r="CF7" s="36">
        <v>253.84</v>
      </c>
      <c r="CG7" s="36">
        <v>257.02999999999997</v>
      </c>
      <c r="CH7" s="36">
        <v>266.57</v>
      </c>
      <c r="CI7" s="36">
        <v>276.93</v>
      </c>
      <c r="CJ7" s="36">
        <v>283.73</v>
      </c>
      <c r="CK7" s="36">
        <v>272.79000000000002</v>
      </c>
      <c r="CL7" s="36" t="s">
        <v>101</v>
      </c>
      <c r="CM7" s="36" t="s">
        <v>101</v>
      </c>
      <c r="CN7" s="36" t="s">
        <v>101</v>
      </c>
      <c r="CO7" s="36" t="s">
        <v>101</v>
      </c>
      <c r="CP7" s="36" t="s">
        <v>101</v>
      </c>
      <c r="CQ7" s="36">
        <v>60.03</v>
      </c>
      <c r="CR7" s="36">
        <v>61.93</v>
      </c>
      <c r="CS7" s="36">
        <v>58.06</v>
      </c>
      <c r="CT7" s="36">
        <v>59.08</v>
      </c>
      <c r="CU7" s="36">
        <v>58.25</v>
      </c>
      <c r="CV7" s="36">
        <v>58.84</v>
      </c>
      <c r="CW7" s="36">
        <v>96.44</v>
      </c>
      <c r="CX7" s="36">
        <v>95.44</v>
      </c>
      <c r="CY7" s="36">
        <v>97.95</v>
      </c>
      <c r="CZ7" s="36">
        <v>97.58</v>
      </c>
      <c r="DA7" s="36">
        <v>98.34</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村木　幸太郎</cp:lastModifiedBy>
  <cp:lastPrinted>2017-02-15T08:06:35Z</cp:lastPrinted>
  <dcterms:created xsi:type="dcterms:W3CDTF">2017-02-08T03:24:28Z</dcterms:created>
  <dcterms:modified xsi:type="dcterms:W3CDTF">2017-02-15T08:06:37Z</dcterms:modified>
  <cp:category/>
</cp:coreProperties>
</file>