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財政課\01財政班\13決算統計\H30決算統計\99 各種照会、調査等\22 ★財政状況資料集\05 疑義\"/>
    </mc:Choice>
  </mc:AlternateContent>
  <bookViews>
    <workbookView xWindow="0" yWindow="0" windowWidth="15360" windowHeight="7632"/>
  </bookViews>
  <sheets>
    <sheet name="【済】総括表" sheetId="10" r:id="rId1"/>
    <sheet name="普通会計の状況" sheetId="11" r:id="rId2"/>
    <sheet name="【済】各会計、関係団体の財政状況及び健全化判断比率" sheetId="12" r:id="rId3"/>
    <sheet name="【済】財政比較分析表" sheetId="13" r:id="rId4"/>
    <sheet name="【済】経常経費分析表（経常収支比率の分析）" sheetId="14" r:id="rId5"/>
    <sheet name="経常経費分析表（人件費・公債費・普通建設事業費の分析）" sheetId="15" r:id="rId6"/>
    <sheet name="【済】性質別歳出決算分析表（住民一人当たりのコスト）" sheetId="16" r:id="rId7"/>
    <sheet name="【済】目的別歳出決算分析表（住民一人当たりのコスト）" sheetId="17" r:id="rId8"/>
    <sheet name="【済】実質収支比率等に係る経年分析" sheetId="4" r:id="rId9"/>
    <sheet name="【済】連結実質赤字比率に係る赤字・黒字の構成分析" sheetId="5" r:id="rId10"/>
    <sheet name="【済】実質公債費比率（分子）の構造" sheetId="6" r:id="rId11"/>
    <sheet name="【済】将来負担比率（分子）の構造" sheetId="7" r:id="rId12"/>
    <sheet name="【済】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<sst xmlns="http://schemas.openxmlformats.org/spreadsheetml/2006/main" count="1025" uniqueCount="594">
  <si>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</si>
  <si>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</si>
  <si>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</si>
  <si>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</si>
  <si>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</si>
  <si>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</si>
  <si>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</si>
  <si>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</si>
  <si>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</si>
  <si>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</si>
  <si>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</si>
  <si>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</si>
  <si>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</si>
  <si>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</si>
  <si>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</si>
  <si>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</si>
  <si>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</si>
  <si>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</si>
  <si>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</si>
  <si>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</si>
  <si>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</si>
  <si>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</si>
  <si>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</si>
  <si>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</si>
  <si>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</si>
  <si>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</si>
  <si>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</si>
  <si>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</si>
  <si>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</si>
  <si>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</si>
  <si>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</si>
  <si>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</si>
  <si>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</si>
  <si>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</si>
  <si>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</si>
  <si>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</si>
  <si>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</si>
  <si>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</si>
  <si>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</si>
  <si>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</si>
  <si>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</si>
  <si>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</si>
  <si>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</si>
  <si>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</si>
  <si>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</si>
  <si>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</si>
  <si>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</si>
  <si>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</si>
  <si>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</si>
  <si>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</si>
  <si>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</si>
  <si>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</si>
  <si>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</si>
  <si>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</si>
  <si>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</si>
  <si>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</si>
  <si>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</si>
  <si>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</si>
  <si>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</si>
  <si>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</si>
  <si>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</si>
  <si>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</si>
  <si>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</si>
  <si>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</si>
  <si>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</si>
  <si>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</si>
  <si>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</si>
  <si>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</si>
  <si>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</si>
  <si>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</si>
  <si>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</si>
  <si>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</si>
  <si>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</si>
  <si>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</si>
  <si>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</si>
  <si>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</si>
  <si>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</si>
  <si>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</si>
  <si>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</si>
  <si>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</si>
  <si>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</si>
  <si>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</si>
  <si>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</si>
  <si>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</si>
  <si>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</si>
  <si>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</si>
  <si>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</si>
  <si>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</si>
  <si>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</si>
  <si>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</si>
  <si>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</si>
  <si>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</si>
  <si>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</si>
  <si>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</si>
  <si>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</si>
  <si>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</si>
  <si>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雲仙市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</si>
  <si>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</si>
  <si>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</si>
  <si>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</si>
  <si>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</si>
  <si>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</si>
  <si>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</si>
  <si>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</si>
  <si>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</si>
  <si>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</si>
  <si>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</si>
  <si>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</si>
  <si>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</si>
  <si>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</si>
  <si>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</si>
  <si>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</si>
  <si>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</si>
  <si>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</si>
  <si>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</si>
  <si>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</si>
  <si>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</si>
  <si>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</si>
  <si>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</si>
  <si>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</si>
  <si>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</si>
  <si>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</si>
  <si>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</si>
  <si>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</si>
  <si>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</si>
  <si>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</si>
  <si>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</si>
  <si>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</si>
  <si>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</si>
  <si>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</si>
  <si>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</si>
  <si>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</si>
  <si>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</si>
  <si>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</si>
  <si>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</si>
  <si>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</si>
  <si>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</si>
  <si>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</si>
  <si>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</si>
  <si>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</si>
  <si>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</si>
  <si>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</si>
  <si>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</si>
  <si>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</si>
  <si>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</si>
  <si>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</si>
  <si>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</si>
  <si>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</si>
  <si>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</si>
  <si>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</si>
  <si>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</si>
  <si>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</si>
  <si>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</si>
  <si>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</si>
  <si>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</si>
  <si>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</si>
  <si>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</si>
  <si>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</si>
  <si>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</si>
  <si>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</si>
  <si>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</si>
  <si>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</si>
  <si>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</si>
  <si>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</si>
  <si>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</si>
  <si>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</si>
  <si>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</si>
  <si>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</si>
  <si>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</si>
  <si>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</si>
  <si>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</si>
  <si>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</si>
  <si>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</si>
  <si>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</si>
  <si>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</si>
  <si>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</si>
  <si>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</si>
  <si>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</si>
  <si>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</si>
  <si>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</si>
  <si>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</si>
  <si>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</si>
  <si>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</si>
  <si>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</si>
  <si>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</si>
  <si>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</si>
  <si>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</si>
  <si>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</si>
  <si>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</si>
  <si>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</si>
  <si>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</si>
  <si>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</si>
  <si>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</si>
  <si>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</si>
  <si>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</si>
  <si>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</si>
  <si>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</si>
  <si>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</si>
  <si>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</si>
  <si>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</si>
  <si>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</si>
  <si>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</si>
  <si>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</si>
  <si>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</si>
  <si>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</si>
  <si>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</si>
  <si>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</si>
  <si>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</si>
  <si>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</si>
  <si>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</si>
  <si>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長崎県雲仙市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</si>
  <si>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</si>
  <si>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</si>
  <si>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</si>
  <si>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</si>
  <si>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</si>
  <si>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</si>
  <si>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</si>
  <si>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</si>
  <si>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</si>
  <si>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</si>
  <si>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</si>
  <si>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</si>
  <si>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</si>
  <si>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</si>
  <si>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</si>
  <si>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</si>
  <si>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</si>
  <si>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</si>
  <si>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</si>
  <si>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</si>
  <si>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</si>
  <si>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</si>
  <si>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</si>
  <si>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</si>
  <si>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</si>
  <si>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</si>
  <si>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</si>
  <si>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</si>
  <si>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</si>
  <si>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</si>
  <si>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</si>
  <si>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</si>
  <si>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</si>
  <si>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</si>
  <si>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</si>
  <si>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</si>
  <si>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</si>
  <si>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</si>
  <si>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</si>
  <si>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</si>
  <si>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</si>
  <si>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</si>
  <si>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</si>
  <si>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</si>
  <si>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</si>
  <si>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</si>
  <si>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</si>
  <si>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</si>
  <si>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</si>
  <si>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</si>
  <si>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</si>
  <si>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</si>
  <si>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</si>
  <si>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</si>
  <si>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</si>
  <si>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</si>
  <si>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</si>
  <si>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</si>
  <si>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</si>
  <si>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</si>
  <si>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</si>
  <si>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</si>
  <si>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</si>
  <si>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</si>
  <si>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</si>
  <si>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</si>
  <si>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</si>
  <si>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</si>
  <si>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</si>
  <si>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</si>
  <si>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</si>
  <si>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</si>
  <si>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</si>
  <si>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</si>
  <si>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</si>
  <si>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</si>
  <si>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</si>
  <si>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</si>
  <si>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</si>
  <si>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</si>
  <si>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</si>
  <si>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</si>
  <si>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</si>
  <si>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</si>
  <si>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</si>
  <si>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</si>
  <si>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</si>
  <si>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</si>
  <si>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</si>
  <si>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</si>
  <si>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</si>
  <si>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</si>
  <si>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</si>
  <si>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</si>
  <si>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</si>
  <si>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</si>
  <si>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</si>
  <si>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</si>
  <si>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</si>
  <si>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</si>
  <si>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</si>
  <si>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</si>
  <si>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</si>
  <si>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</si>
  <si>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</si>
  <si>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</si>
  <si>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</si>
  <si>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</si>
  <si>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</si>
  <si>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</si>
  <si>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</si>
  <si>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</si>
  <si>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</si>
  <si>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</si>
  <si>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</si>
  <si>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</si>
  <si>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</si>
  <si>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</si>
  <si>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</si>
  <si>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</si>
  <si>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</si>
  <si>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</si>
  <si>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</si>
  <si>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</si>
  <si>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</si>
  <si>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</si>
  <si>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</si>
  <si>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</si>
  <si>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</si>
  <si>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</si>
  <si>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</si>
  <si>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</si>
  <si>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</si>
  <si>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</si>
  <si>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</si>
  <si>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</si>
  <si>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</si>
  <si>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</si>
  <si>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</si>
  <si>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</si>
  <si>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</si>
  <si>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</si>
  <si>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</si>
  <si>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</si>
  <si>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</si>
  <si>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</si>
  <si>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</si>
  <si>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</si>
  <si>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</si>
  <si>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</si>
  <si>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長崎県雲仙市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</si>
  <si>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</si>
  <si>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</si>
  <si>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</si>
  <si>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</si>
  <si>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</si>
  <si>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</si>
  <si>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</si>
  <si>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</si>
  <si>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</si>
  <si>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</si>
  <si>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</si>
  <si>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</si>
  <si>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</si>
  <si>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</si>
  <si>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</si>
  <si>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</si>
  <si>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</si>
  <si>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</si>
  <si>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</si>
  <si>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</si>
  <si>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</si>
  <si>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</si>
  <si>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</si>
  <si>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</si>
  <si>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</si>
  <si>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</si>
  <si>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</si>
  <si>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</si>
  <si>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</si>
  <si>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</si>
  <si>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</si>
  <si>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</si>
  <si>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</si>
  <si>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</si>
  <si>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</si>
  <si>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</si>
  <si>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</si>
  <si>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</si>
  <si>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</si>
  <si>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</si>
  <si>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国民宿舎事業特別会計</t>
    <phoneticPr fontId="5"/>
  </si>
  <si>
    <t>法非適用企業</t>
    <phoneticPr fontId="5"/>
  </si>
  <si>
    <t>温泉浴場事業特別会計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</si>
  <si>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</si>
  <si>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</si>
  <si>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</si>
  <si>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</si>
  <si>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</si>
  <si>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</si>
  <si>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</si>
  <si>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</si>
  <si>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</si>
  <si>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</si>
  <si>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</si>
  <si>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</si>
  <si>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</si>
  <si>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</si>
  <si>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</si>
  <si>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</si>
  <si>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</si>
  <si>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</si>
  <si>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</si>
  <si>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</si>
  <si>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</si>
  <si>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</si>
  <si>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</si>
  <si>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</si>
  <si>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</si>
  <si>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</si>
  <si>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</si>
  <si>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</si>
  <si>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</si>
  <si>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</si>
  <si>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</si>
  <si>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</si>
  <si>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</si>
  <si>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</si>
  <si>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</si>
  <si>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</si>
  <si>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</si>
  <si>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</si>
  <si>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</si>
  <si>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</si>
  <si>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</si>
  <si>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</si>
  <si>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</si>
  <si>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</si>
  <si>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</si>
  <si>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</si>
  <si>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</si>
  <si>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</si>
  <si>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</si>
  <si>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</si>
  <si>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</si>
  <si>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</si>
  <si>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</si>
  <si>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</si>
  <si>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</si>
  <si>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</si>
  <si>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</si>
  <si>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</si>
  <si>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</si>
  <si>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</si>
  <si>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</si>
  <si>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</si>
  <si>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</si>
  <si>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国民宿舎事業特別会計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</si>
  <si>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</si>
  <si>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</si>
  <si>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</si>
  <si>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</si>
  <si>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</si>
  <si>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</si>
  <si>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</si>
  <si>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</si>
  <si>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</si>
  <si>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</si>
  <si>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</si>
  <si>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</si>
  <si>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</si>
  <si>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</si>
  <si>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</si>
  <si>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</si>
  <si>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</si>
  <si>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</si>
  <si>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</si>
  <si>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</si>
  <si>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</si>
  <si>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</si>
  <si>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</si>
  <si>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</si>
  <si>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</si>
  <si>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</si>
  <si>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</si>
  <si>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</si>
  <si>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</si>
  <si>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</si>
  <si>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</si>
  <si>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</si>
  <si>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</si>
  <si>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</si>
  <si>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</si>
  <si>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</si>
  <si>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</si>
  <si>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</si>
  <si>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</si>
  <si>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</si>
  <si>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</si>
  <si>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</si>
  <si>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</si>
  <si>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</si>
  <si>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</si>
  <si>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</si>
  <si>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</si>
  <si>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</si>
  <si>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</si>
  <si>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</si>
  <si>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</si>
  <si>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</si>
  <si>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</si>
  <si>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</si>
  <si>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</si>
  <si>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</si>
  <si>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</si>
  <si>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</si>
  <si>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</si>
  <si>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</si>
  <si>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</si>
  <si>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</si>
  <si>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</si>
  <si>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</si>
  <si>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</si>
  <si>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</si>
  <si>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</si>
  <si>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</si>
  <si>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</si>
  <si>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</si>
  <si>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</si>
  <si>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</si>
  <si>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</si>
  <si>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</si>
  <si>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</si>
  <si>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</si>
  <si>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</si>
  <si>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</si>
  <si>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</si>
  <si>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</si>
  <si>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</si>
  <si>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</si>
  <si>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</si>
  <si>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</si>
  <si>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</si>
  <si>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</si>
  <si>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</si>
  <si>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</si>
  <si>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</si>
  <si>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</si>
  <si>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水道事業会計</t>
  </si>
  <si>
    <t>一般会計</t>
  </si>
  <si>
    <t>国民健康保険特別会計</t>
  </si>
  <si>
    <t>下水道事業特別会計</t>
  </si>
  <si>
    <t>温泉浴場事業特別会計</t>
  </si>
  <si>
    <t>国民宿舎事業特別会計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</si>
  <si>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</si>
  <si>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</si>
  <si>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</si>
  <si>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</si>
  <si>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</si>
  <si>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</si>
  <si>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</si>
  <si>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</si>
  <si>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雲仙・南島原保健組合（一般会計）</t>
    <rPh sb="0" eb="2">
      <t>ウンゼン</t>
    </rPh>
    <rPh sb="3" eb="4">
      <t>ミナミ</t>
    </rPh>
    <rPh sb="4" eb="6">
      <t>シマバラ</t>
    </rPh>
    <rPh sb="6" eb="8">
      <t>ホケン</t>
    </rPh>
    <rPh sb="8" eb="10">
      <t>クミアイ</t>
    </rPh>
    <rPh sb="11" eb="13">
      <t>イッパン</t>
    </rPh>
    <rPh sb="13" eb="15">
      <t>カイケイ</t>
    </rPh>
    <phoneticPr fontId="2"/>
  </si>
  <si>
    <t>雲仙・南島原保健組合（介護老人保健施設事業特別会計）</t>
    <rPh sb="0" eb="2">
      <t>ウンゼン</t>
    </rPh>
    <rPh sb="3" eb="4">
      <t>ミナミ</t>
    </rPh>
    <rPh sb="4" eb="6">
      <t>シマバラ</t>
    </rPh>
    <rPh sb="6" eb="8">
      <t>ホケン</t>
    </rPh>
    <rPh sb="8" eb="10">
      <t>クミアイ</t>
    </rPh>
    <rPh sb="11" eb="13">
      <t>カイゴ</t>
    </rPh>
    <rPh sb="13" eb="15">
      <t>ロウジン</t>
    </rPh>
    <rPh sb="15" eb="17">
      <t>ホケン</t>
    </rPh>
    <rPh sb="17" eb="19">
      <t>シセツ</t>
    </rPh>
    <rPh sb="19" eb="21">
      <t>ジギョウ</t>
    </rPh>
    <rPh sb="21" eb="23">
      <t>トクベツ</t>
    </rPh>
    <rPh sb="23" eb="25">
      <t>カイケイ</t>
    </rPh>
    <phoneticPr fontId="2"/>
  </si>
  <si>
    <t>雲仙・南島原保健組合（病院事業会計）</t>
    <rPh sb="0" eb="2">
      <t>ウンゼン</t>
    </rPh>
    <rPh sb="3" eb="4">
      <t>ミナミ</t>
    </rPh>
    <rPh sb="4" eb="6">
      <t>シマバラ</t>
    </rPh>
    <rPh sb="6" eb="8">
      <t>ホケン</t>
    </rPh>
    <rPh sb="8" eb="10">
      <t>クミアイ</t>
    </rPh>
    <rPh sb="11" eb="13">
      <t>ビョウイン</t>
    </rPh>
    <rPh sb="13" eb="15">
      <t>ジギョウ</t>
    </rPh>
    <rPh sb="15" eb="17">
      <t>カイケイ</t>
    </rPh>
    <phoneticPr fontId="2"/>
  </si>
  <si>
    <t>県央地域広域市町村圏組合（一般会計）</t>
    <rPh sb="0" eb="2">
      <t>ケンオウ</t>
    </rPh>
    <rPh sb="2" eb="4">
      <t>チイキ</t>
    </rPh>
    <rPh sb="4" eb="6">
      <t>コウイキ</t>
    </rPh>
    <rPh sb="6" eb="9">
      <t>シチョウソン</t>
    </rPh>
    <rPh sb="9" eb="10">
      <t>ケン</t>
    </rPh>
    <rPh sb="10" eb="12">
      <t>クミアイ</t>
    </rPh>
    <rPh sb="13" eb="15">
      <t>イッパン</t>
    </rPh>
    <rPh sb="15" eb="17">
      <t>カイケイ</t>
    </rPh>
    <phoneticPr fontId="2"/>
  </si>
  <si>
    <t>長崎県病院企業団（病院事業会計）</t>
    <rPh sb="0" eb="3">
      <t>ナガサキケン</t>
    </rPh>
    <rPh sb="3" eb="5">
      <t>ビョウイン</t>
    </rPh>
    <rPh sb="5" eb="7">
      <t>キギョウ</t>
    </rPh>
    <rPh sb="7" eb="8">
      <t>ダン</t>
    </rPh>
    <rPh sb="9" eb="11">
      <t>ビョウイン</t>
    </rPh>
    <rPh sb="11" eb="13">
      <t>ジギョウ</t>
    </rPh>
    <rPh sb="13" eb="15">
      <t>カイケイ</t>
    </rPh>
    <phoneticPr fontId="2"/>
  </si>
  <si>
    <t>県央県南広域環境組合（一般会計）</t>
    <rPh sb="0" eb="2">
      <t>ケンオウ</t>
    </rPh>
    <rPh sb="2" eb="4">
      <t>ケンナン</t>
    </rPh>
    <rPh sb="4" eb="6">
      <t>コウイキ</t>
    </rPh>
    <rPh sb="6" eb="8">
      <t>カンキョウ</t>
    </rPh>
    <rPh sb="8" eb="10">
      <t>クミアイ</t>
    </rPh>
    <rPh sb="11" eb="13">
      <t>イッパン</t>
    </rPh>
    <rPh sb="13" eb="15">
      <t>カイケイ</t>
    </rPh>
    <phoneticPr fontId="2"/>
  </si>
  <si>
    <t>長崎県後期高齢者医療広域連合（一般会計）</t>
    <rPh sb="0" eb="3">
      <t>ナガサキケン</t>
    </rPh>
    <rPh sb="3" eb="5">
      <t>コウキ</t>
    </rPh>
    <rPh sb="5" eb="8">
      <t>コウレイシャ</t>
    </rPh>
    <rPh sb="8" eb="10">
      <t>イリョウ</t>
    </rPh>
    <rPh sb="10" eb="12">
      <t>コウイキ</t>
    </rPh>
    <rPh sb="12" eb="14">
      <t>レンゴウ</t>
    </rPh>
    <rPh sb="15" eb="17">
      <t>イッパン</t>
    </rPh>
    <rPh sb="17" eb="19">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</si>
  <si>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</si>
  <si>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2"/>
  </si>
  <si>
    <t>島原地域広域市町村圏組合（介護保険事業特別会計）</t>
    <rPh sb="0" eb="2">
      <t>シマバラ</t>
    </rPh>
    <rPh sb="2" eb="4">
      <t>チイキ</t>
    </rPh>
    <rPh sb="4" eb="6">
      <t>コウイキ</t>
    </rPh>
    <rPh sb="6" eb="9">
      <t>シチョウソン</t>
    </rPh>
    <rPh sb="9" eb="10">
      <t>ケン</t>
    </rPh>
    <rPh sb="10" eb="12">
      <t>クミアイ</t>
    </rPh>
    <rPh sb="13" eb="15">
      <t>カイゴ</t>
    </rPh>
    <rPh sb="15" eb="17">
      <t>ホケン</t>
    </rPh>
    <rPh sb="17" eb="19">
      <t>ジギョウ</t>
    </rPh>
    <rPh sb="19" eb="21">
      <t>トクベツ</t>
    </rPh>
    <rPh sb="21" eb="23">
      <t>カイケイ</t>
    </rPh>
    <phoneticPr fontId="2"/>
  </si>
  <si>
    <t>長崎県市町村総合事務組合（一般会計）</t>
    <phoneticPr fontId="2"/>
  </si>
  <si>
    <t>長崎県市町村総合事務組合（市町村会館管理事業特別会計）</t>
    <phoneticPr fontId="2"/>
  </si>
  <si>
    <t>長崎県市町村総合事務組合（市町村会館馬町別館管理事業特別会計）</t>
    <phoneticPr fontId="2"/>
  </si>
  <si>
    <t>長崎県市町村総合事務組合（公平委員会特別会計）</t>
    <phoneticPr fontId="2"/>
  </si>
  <si>
    <t>長崎県市町村総合事務組合（交通災害共済事業特別会計）</t>
    <phoneticPr fontId="2"/>
  </si>
  <si>
    <t>振興基金</t>
    <rPh sb="0" eb="2">
      <t>シンコウ</t>
    </rPh>
    <rPh sb="2" eb="4">
      <t>キキン</t>
    </rPh>
    <phoneticPr fontId="2"/>
  </si>
  <si>
    <t>地域福祉基金</t>
    <rPh sb="0" eb="2">
      <t>チイキ</t>
    </rPh>
    <rPh sb="2" eb="4">
      <t>フクシ</t>
    </rPh>
    <rPh sb="4" eb="6">
      <t>キキン</t>
    </rPh>
    <phoneticPr fontId="2"/>
  </si>
  <si>
    <t>庁舎整備基金</t>
    <rPh sb="0" eb="2">
      <t>チョウシャ</t>
    </rPh>
    <rPh sb="2" eb="4">
      <t>セイビ</t>
    </rPh>
    <rPh sb="4" eb="6">
      <t>キキン</t>
    </rPh>
    <phoneticPr fontId="2"/>
  </si>
  <si>
    <t>地域づくり基金</t>
    <rPh sb="0" eb="2">
      <t>チイキ</t>
    </rPh>
    <rPh sb="5" eb="7">
      <t>キキン</t>
    </rPh>
    <phoneticPr fontId="2"/>
  </si>
  <si>
    <t>教育文化体育振興基金</t>
    <rPh sb="0" eb="2">
      <t>キョウイク</t>
    </rPh>
    <rPh sb="2" eb="4">
      <t>ブンカ</t>
    </rPh>
    <rPh sb="4" eb="6">
      <t>タイイク</t>
    </rPh>
    <rPh sb="6" eb="8">
      <t>シンコウ</t>
    </rPh>
    <rPh sb="8" eb="10">
      <t>キキン</t>
    </rPh>
    <phoneticPr fontId="2"/>
  </si>
  <si>
    <t>長崎県市町村総合事務組合（行政不服審査会事業特別会計）</t>
    <rPh sb="13" eb="15">
      <t>ギョウセイ</t>
    </rPh>
    <rPh sb="15" eb="17">
      <t>フフク</t>
    </rPh>
    <rPh sb="17" eb="19">
      <t>シンサ</t>
    </rPh>
    <rPh sb="19" eb="20">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</si>
</sst>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7940-4F8C-96FD-A429BFB80A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99804</c:v>
                </c:pt>
                <c:pt idx="1">
                  <c:v>89897</c:v>
                </c:pt>
                <c:pt idx="2">
                  <c:v>95478</c:v>
                </c:pt>
                <c:pt idx="3">
                  <c:v>101430</c:v>
                </c:pt>
                <c:pt idx="4">
                  <c:v>96686</c:v>
                </c:pt>
              </c:numCache>
            </c:numRef>
          </c:val>
          <c:smooth val="0"/>
          <c:extLst>
            <c:ext xmlns:c16="http://schemas.microsoft.com/office/drawing/2014/chart" uri="{C3380CC4-5D6E-409C-BE32-E72D297353CC}">
              <c16:uniqueId val="{00000001-7940-4F8C-96FD-A429BFB80A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5.75</c:v>
                </c:pt>
                <c:pt idx="1">
                  <c:v>5.95</c:v>
                </c:pt>
                <c:pt idx="2">
                  <c:v>6.84</c:v>
                </c:pt>
                <c:pt idx="3">
                  <c:v>5.66</c:v>
                </c:pt>
                <c:pt idx="4">
                  <c:v>4.7</c:v>
                </c:pt>
              </c:numCache>
            </c:numRef>
          </c:val>
          <c:extLst>
            <c:ext xmlns:c16="http://schemas.microsoft.com/office/drawing/2014/chart" uri="{C3380CC4-5D6E-409C-BE32-E72D297353CC}">
              <c16:uniqueId val="{00000000-2811-4ABC-90E3-ECAACF2A1A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7.07</c:v>
                </c:pt>
                <c:pt idx="1">
                  <c:v>7.02</c:v>
                </c:pt>
                <c:pt idx="2">
                  <c:v>7.12</c:v>
                </c:pt>
                <c:pt idx="3">
                  <c:v>7.4</c:v>
                </c:pt>
                <c:pt idx="4">
                  <c:v>7.62</c:v>
                </c:pt>
              </c:numCache>
            </c:numRef>
          </c:val>
          <c:extLst>
            <c:ext xmlns:c16="http://schemas.microsoft.com/office/drawing/2014/chart" uri="{C3380CC4-5D6E-409C-BE32-E72D297353CC}">
              <c16:uniqueId val="{00000001-2811-4ABC-90E3-ECAACF2A1A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2.89</c:v>
                </c:pt>
                <c:pt idx="1">
                  <c:v>3.29</c:v>
                </c:pt>
                <c:pt idx="2">
                  <c:v>5.74</c:v>
                </c:pt>
                <c:pt idx="3">
                  <c:v>3.59</c:v>
                </c:pt>
                <c:pt idx="4">
                  <c:v>1.88</c:v>
                </c:pt>
              </c:numCache>
            </c:numRef>
          </c:val>
          <c:smooth val="0"/>
          <c:extLst>
            <c:ext xmlns:c16="http://schemas.microsoft.com/office/drawing/2014/chart" uri="{C3380CC4-5D6E-409C-BE32-E72D297353CC}">
              <c16:uniqueId val="{00000002-2811-4ABC-90E3-ECAACF2A1A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0.09</c:v>
                </c:pt>
                <c:pt idx="4">
                  <c:v>#N/A</c:v>
                </c:pt>
                <c:pt idx="5">
                  <c:v>0.3</c:v>
                </c:pt>
                <c:pt idx="6">
                  <c:v>0</c:v>
                </c:pt>
                <c:pt idx="7">
                  <c:v>0</c:v>
                </c:pt>
                <c:pt idx="8">
                  <c:v>0</c:v>
                </c:pt>
                <c:pt idx="9">
                  <c:v>0</c:v>
                </c:pt>
              </c:numCache>
            </c:numRef>
          </c:val>
          <c:extLst>
            <c:ext xmlns:c16="http://schemas.microsoft.com/office/drawing/2014/chart" uri="{C3380CC4-5D6E-409C-BE32-E72D297353CC}">
              <c16:uniqueId val="{00000000-90F3-4DBF-BFB7-B76453F907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F3-4DBF-BFB7-B76453F907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F3-4DBF-BFB7-B76453F907F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F3-4DBF-BFB7-B76453F907FE}"/>
            </c:ext>
          </c:extLst>
        </c:ser>
        <c:ser>
          <c:idx val="4"/>
          <c:order val="4"/>
          <c:tx>
            <c:strRef>
              <c:f>データシート!$A$31</c:f>
              <c:strCache>
                <c:ptCount val="1"/>
                <c:pt idx="0">
                  <c:v>国民宿舎事業特別会計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90F3-4DBF-BFB7-B76453F907FE}"/>
            </c:ext>
          </c:extLst>
        </c:ser>
        <c:ser>
          <c:idx val="5"/>
          <c:order val="5"/>
          <c:tx>
            <c:strRef>
              <c:f>データシート!$A$32</c:f>
              <c:strCache>
                <c:ptCount val="1"/>
                <c:pt idx="0">
                  <c:v>温泉浴場事業特別会計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90F3-4DBF-BFB7-B76453F907FE}"/>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7.0000000000000007E-2</c:v>
                </c:pt>
                <c:pt idx="4">
                  <c:v>#N/A</c:v>
                </c:pt>
                <c:pt idx="5">
                  <c:v>0.06</c:v>
                </c:pt>
                <c:pt idx="6">
                  <c:v>#N/A</c:v>
                </c:pt>
                <c:pt idx="7">
                  <c:v>0.13</c:v>
                </c:pt>
                <c:pt idx="8">
                  <c:v>#N/A</c:v>
                </c:pt>
                <c:pt idx="9">
                  <c:v>0.12</c:v>
                </c:pt>
              </c:numCache>
            </c:numRef>
          </c:val>
          <c:extLst>
            <c:ext xmlns:c16="http://schemas.microsoft.com/office/drawing/2014/chart" uri="{C3380CC4-5D6E-409C-BE32-E72D297353CC}">
              <c16:uniqueId val="{00000006-90F3-4DBF-BFB7-B76453F907F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c:v>
                </c:pt>
                <c:pt idx="2">
                  <c:v>#N/A</c:v>
                </c:pt>
                <c:pt idx="3">
                  <c:v>0.06</c:v>
                </c:pt>
                <c:pt idx="4">
                  <c:v>#N/A</c:v>
                </c:pt>
                <c:pt idx="5">
                  <c:v>0.03</c:v>
                </c:pt>
                <c:pt idx="6">
                  <c:v>#N/A</c:v>
                </c:pt>
                <c:pt idx="7">
                  <c:v>1.28</c:v>
                </c:pt>
                <c:pt idx="8">
                  <c:v>#N/A</c:v>
                </c:pt>
                <c:pt idx="9">
                  <c:v>1.02</c:v>
                </c:pt>
              </c:numCache>
            </c:numRef>
          </c:val>
          <c:extLst>
            <c:ext xmlns:c16="http://schemas.microsoft.com/office/drawing/2014/chart" uri="{C3380CC4-5D6E-409C-BE32-E72D297353CC}">
              <c16:uniqueId val="{00000007-90F3-4DBF-BFB7-B76453F907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5.75</c:v>
                </c:pt>
                <c:pt idx="2">
                  <c:v>#N/A</c:v>
                </c:pt>
                <c:pt idx="3">
                  <c:v>5.95</c:v>
                </c:pt>
                <c:pt idx="4">
                  <c:v>#N/A</c:v>
                </c:pt>
                <c:pt idx="5">
                  <c:v>6.84</c:v>
                </c:pt>
                <c:pt idx="6">
                  <c:v>#N/A</c:v>
                </c:pt>
                <c:pt idx="7">
                  <c:v>5.66</c:v>
                </c:pt>
                <c:pt idx="8">
                  <c:v>#N/A</c:v>
                </c:pt>
                <c:pt idx="9">
                  <c:v>4.6900000000000004</c:v>
                </c:pt>
              </c:numCache>
            </c:numRef>
          </c:val>
          <c:extLst>
            <c:ext xmlns:c16="http://schemas.microsoft.com/office/drawing/2014/chart" uri="{C3380CC4-5D6E-409C-BE32-E72D297353CC}">
              <c16:uniqueId val="{00000008-90F3-4DBF-BFB7-B76453F907F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6.36</c:v>
                </c:pt>
                <c:pt idx="2">
                  <c:v>#N/A</c:v>
                </c:pt>
                <c:pt idx="3">
                  <c:v>7.22</c:v>
                </c:pt>
                <c:pt idx="4">
                  <c:v>#N/A</c:v>
                </c:pt>
                <c:pt idx="5">
                  <c:v>6.45</c:v>
                </c:pt>
                <c:pt idx="6">
                  <c:v>#N/A</c:v>
                </c:pt>
                <c:pt idx="7">
                  <c:v>7.38</c:v>
                </c:pt>
                <c:pt idx="8">
                  <c:v>#N/A</c:v>
                </c:pt>
                <c:pt idx="9">
                  <c:v>7.71</c:v>
                </c:pt>
              </c:numCache>
            </c:numRef>
          </c:val>
          <c:extLst>
            <c:ext xmlns:c16="http://schemas.microsoft.com/office/drawing/2014/chart" uri="{C3380CC4-5D6E-409C-BE32-E72D297353CC}">
              <c16:uniqueId val="{00000009-90F3-4DBF-BFB7-B76453F907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4051</c:v>
                </c:pt>
                <c:pt idx="5">
                  <c:v>4014</c:v>
                </c:pt>
                <c:pt idx="8">
                  <c:v>3945</c:v>
                </c:pt>
                <c:pt idx="11">
                  <c:v>3913</c:v>
                </c:pt>
                <c:pt idx="14">
                  <c:v>3735</c:v>
                </c:pt>
              </c:numCache>
            </c:numRef>
          </c:val>
          <c:extLst>
            <c:ext xmlns:c16="http://schemas.microsoft.com/office/drawing/2014/chart" uri="{C3380CC4-5D6E-409C-BE32-E72D297353CC}">
              <c16:uniqueId val="{00000000-C0CD-4827-8D5E-6A9CC6A5F5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CD-4827-8D5E-6A9CC6A5F5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c:v>
                </c:pt>
                <c:pt idx="3">
                  <c:v>23</c:v>
                </c:pt>
                <c:pt idx="6">
                  <c:v>18</c:v>
                </c:pt>
                <c:pt idx="9">
                  <c:v>16</c:v>
                </c:pt>
                <c:pt idx="12">
                  <c:v>7</c:v>
                </c:pt>
              </c:numCache>
            </c:numRef>
          </c:val>
          <c:extLst>
            <c:ext xmlns:c16="http://schemas.microsoft.com/office/drawing/2014/chart" uri="{C3380CC4-5D6E-409C-BE32-E72D297353CC}">
              <c16:uniqueId val="{00000002-C0CD-4827-8D5E-6A9CC6A5F5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449</c:v>
                </c:pt>
                <c:pt idx="3">
                  <c:v>506</c:v>
                </c:pt>
                <c:pt idx="6">
                  <c:v>456</c:v>
                </c:pt>
                <c:pt idx="9">
                  <c:v>363</c:v>
                </c:pt>
                <c:pt idx="12">
                  <c:v>385</c:v>
                </c:pt>
              </c:numCache>
            </c:numRef>
          </c:val>
          <c:extLst>
            <c:ext xmlns:c16="http://schemas.microsoft.com/office/drawing/2014/chart" uri="{C3380CC4-5D6E-409C-BE32-E72D297353CC}">
              <c16:uniqueId val="{00000003-C0CD-4827-8D5E-6A9CC6A5F5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698</c:v>
                </c:pt>
                <c:pt idx="3">
                  <c:v>726</c:v>
                </c:pt>
                <c:pt idx="6">
                  <c:v>786</c:v>
                </c:pt>
                <c:pt idx="9">
                  <c:v>789</c:v>
                </c:pt>
                <c:pt idx="12">
                  <c:v>807</c:v>
                </c:pt>
              </c:numCache>
            </c:numRef>
          </c:val>
          <c:extLst>
            <c:ext xmlns:c16="http://schemas.microsoft.com/office/drawing/2014/chart" uri="{C3380CC4-5D6E-409C-BE32-E72D297353CC}">
              <c16:uniqueId val="{00000004-C0CD-4827-8D5E-6A9CC6A5F5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17</c:v>
                </c:pt>
                <c:pt idx="3">
                  <c:v>20</c:v>
                </c:pt>
                <c:pt idx="6">
                  <c:v>17</c:v>
                </c:pt>
                <c:pt idx="9">
                  <c:v>13</c:v>
                </c:pt>
                <c:pt idx="12">
                  <c:v>10</c:v>
                </c:pt>
              </c:numCache>
            </c:numRef>
          </c:val>
          <c:extLst>
            <c:ext xmlns:c16="http://schemas.microsoft.com/office/drawing/2014/chart" uri="{C3380CC4-5D6E-409C-BE32-E72D297353CC}">
              <c16:uniqueId val="{00000005-C0CD-4827-8D5E-6A9CC6A5F5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CD-4827-8D5E-6A9CC6A5F5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3504</c:v>
                </c:pt>
                <c:pt idx="3">
                  <c:v>3150</c:v>
                </c:pt>
                <c:pt idx="6">
                  <c:v>3035</c:v>
                </c:pt>
                <c:pt idx="9">
                  <c:v>3064</c:v>
                </c:pt>
                <c:pt idx="12">
                  <c:v>3007</c:v>
                </c:pt>
              </c:numCache>
            </c:numRef>
          </c:val>
          <c:extLst>
            <c:ext xmlns:c16="http://schemas.microsoft.com/office/drawing/2014/chart" uri="{C3380CC4-5D6E-409C-BE32-E72D297353CC}">
              <c16:uniqueId val="{00000007-C0CD-4827-8D5E-6A9CC6A5F5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652</c:v>
                </c:pt>
                <c:pt idx="2">
                  <c:v>#N/A</c:v>
                </c:pt>
                <c:pt idx="3">
                  <c:v>#N/A</c:v>
                </c:pt>
                <c:pt idx="4">
                  <c:v>411</c:v>
                </c:pt>
                <c:pt idx="5">
                  <c:v>#N/A</c:v>
                </c:pt>
                <c:pt idx="6">
                  <c:v>#N/A</c:v>
                </c:pt>
                <c:pt idx="7">
                  <c:v>367</c:v>
                </c:pt>
                <c:pt idx="8">
                  <c:v>#N/A</c:v>
                </c:pt>
                <c:pt idx="9">
                  <c:v>#N/A</c:v>
                </c:pt>
                <c:pt idx="10">
                  <c:v>332</c:v>
                </c:pt>
                <c:pt idx="11">
                  <c:v>#N/A</c:v>
                </c:pt>
                <c:pt idx="12">
                  <c:v>#N/A</c:v>
                </c:pt>
                <c:pt idx="13">
                  <c:v>481</c:v>
                </c:pt>
                <c:pt idx="14">
                  <c:v>#N/A</c:v>
                </c:pt>
              </c:numCache>
            </c:numRef>
          </c:val>
          <c:smooth val="0"/>
          <c:extLst>
            <c:ext xmlns:c16="http://schemas.microsoft.com/office/drawing/2014/chart" uri="{C3380CC4-5D6E-409C-BE32-E72D297353CC}">
              <c16:uniqueId val="{00000008-C0CD-4827-8D5E-6A9CC6A5F5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30678</c:v>
                </c:pt>
                <c:pt idx="5">
                  <c:v>29417</c:v>
                </c:pt>
                <c:pt idx="8">
                  <c:v>27816</c:v>
                </c:pt>
                <c:pt idx="11">
                  <c:v>26814</c:v>
                </c:pt>
                <c:pt idx="14">
                  <c:v>25622</c:v>
                </c:pt>
              </c:numCache>
            </c:numRef>
          </c:val>
          <c:extLst>
            <c:ext xmlns:c16="http://schemas.microsoft.com/office/drawing/2014/chart" uri="{C3380CC4-5D6E-409C-BE32-E72D297353CC}">
              <c16:uniqueId val="{00000000-9480-47D9-B866-E217FB48699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661</c:v>
                </c:pt>
                <c:pt idx="5">
                  <c:v>567</c:v>
                </c:pt>
                <c:pt idx="8">
                  <c:v>1051</c:v>
                </c:pt>
                <c:pt idx="11">
                  <c:v>1014</c:v>
                </c:pt>
                <c:pt idx="14">
                  <c:v>1591</c:v>
                </c:pt>
              </c:numCache>
            </c:numRef>
          </c:val>
          <c:extLst>
            <c:ext xmlns:c16="http://schemas.microsoft.com/office/drawing/2014/chart" uri="{C3380CC4-5D6E-409C-BE32-E72D297353CC}">
              <c16:uniqueId val="{00000001-9480-47D9-B866-E217FB48699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17686</c:v>
                </c:pt>
                <c:pt idx="5">
                  <c:v>19108</c:v>
                </c:pt>
                <c:pt idx="8">
                  <c:v>19708</c:v>
                </c:pt>
                <c:pt idx="11">
                  <c:v>20146</c:v>
                </c:pt>
                <c:pt idx="14">
                  <c:v>20274</c:v>
                </c:pt>
              </c:numCache>
            </c:numRef>
          </c:val>
          <c:extLst>
            <c:ext xmlns:c16="http://schemas.microsoft.com/office/drawing/2014/chart" uri="{C3380CC4-5D6E-409C-BE32-E72D297353CC}">
              <c16:uniqueId val="{00000002-9480-47D9-B866-E217FB48699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80-47D9-B866-E217FB48699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80-47D9-B866-E217FB48699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80-47D9-B866-E217FB48699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3967</c:v>
                </c:pt>
                <c:pt idx="3">
                  <c:v>3875</c:v>
                </c:pt>
                <c:pt idx="6">
                  <c:v>3780</c:v>
                </c:pt>
                <c:pt idx="9">
                  <c:v>3596</c:v>
                </c:pt>
                <c:pt idx="12">
                  <c:v>3652</c:v>
                </c:pt>
              </c:numCache>
            </c:numRef>
          </c:val>
          <c:extLst>
            <c:ext xmlns:c16="http://schemas.microsoft.com/office/drawing/2014/chart" uri="{C3380CC4-5D6E-409C-BE32-E72D297353CC}">
              <c16:uniqueId val="{00000006-9480-47D9-B866-E217FB48699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2698</c:v>
                </c:pt>
                <c:pt idx="3">
                  <c:v>2263</c:v>
                </c:pt>
                <c:pt idx="6">
                  <c:v>1734</c:v>
                </c:pt>
                <c:pt idx="9">
                  <c:v>961</c:v>
                </c:pt>
                <c:pt idx="12">
                  <c:v>743</c:v>
                </c:pt>
              </c:numCache>
            </c:numRef>
          </c:val>
          <c:extLst>
            <c:ext xmlns:c16="http://schemas.microsoft.com/office/drawing/2014/chart" uri="{C3380CC4-5D6E-409C-BE32-E72D297353CC}">
              <c16:uniqueId val="{00000007-9480-47D9-B866-E217FB48699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8563</c:v>
                </c:pt>
                <c:pt idx="3">
                  <c:v>7697</c:v>
                </c:pt>
                <c:pt idx="6">
                  <c:v>7593</c:v>
                </c:pt>
                <c:pt idx="9">
                  <c:v>6541</c:v>
                </c:pt>
                <c:pt idx="12">
                  <c:v>6534</c:v>
                </c:pt>
              </c:numCache>
            </c:numRef>
          </c:val>
          <c:extLst>
            <c:ext xmlns:c16="http://schemas.microsoft.com/office/drawing/2014/chart" uri="{C3380CC4-5D6E-409C-BE32-E72D297353CC}">
              <c16:uniqueId val="{00000008-9480-47D9-B866-E217FB48699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81</c:v>
                </c:pt>
                <c:pt idx="3">
                  <c:v>61</c:v>
                </c:pt>
                <c:pt idx="6">
                  <c:v>47</c:v>
                </c:pt>
                <c:pt idx="9">
                  <c:v>29</c:v>
                </c:pt>
                <c:pt idx="12">
                  <c:v>22</c:v>
                </c:pt>
              </c:numCache>
            </c:numRef>
          </c:val>
          <c:extLst>
            <c:ext xmlns:c16="http://schemas.microsoft.com/office/drawing/2014/chart" uri="{C3380CC4-5D6E-409C-BE32-E72D297353CC}">
              <c16:uniqueId val="{00000009-9480-47D9-B866-E217FB48699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23817</c:v>
                </c:pt>
                <c:pt idx="3">
                  <c:v>22407</c:v>
                </c:pt>
                <c:pt idx="6">
                  <c:v>21334</c:v>
                </c:pt>
                <c:pt idx="9">
                  <c:v>20869</c:v>
                </c:pt>
                <c:pt idx="12">
                  <c:v>20545</c:v>
                </c:pt>
              </c:numCache>
            </c:numRef>
          </c:val>
          <c:extLst>
            <c:ext xmlns:c16="http://schemas.microsoft.com/office/drawing/2014/chart" uri="{C3380CC4-5D6E-409C-BE32-E72D297353CC}">
              <c16:uniqueId val="{0000000A-9480-47D9-B866-E217FB48699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80-47D9-B866-E217FB48699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1279</c:v>
                </c:pt>
                <c:pt idx="1">
                  <c:v>1279</c:v>
                </c:pt>
                <c:pt idx="2">
                  <c:v>1280</c:v>
                </c:pt>
              </c:numCache>
            </c:numRef>
          </c:val>
          <c:extLst>
            <c:ext xmlns:c16="http://schemas.microsoft.com/office/drawing/2014/chart" uri="{C3380CC4-5D6E-409C-BE32-E72D297353CC}">
              <c16:uniqueId val="{00000000-E279-4F0E-9B49-48ADB3E93C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13903</c:v>
                </c:pt>
                <c:pt idx="1">
                  <c:v>14350</c:v>
                </c:pt>
                <c:pt idx="2">
                  <c:v>14358</c:v>
                </c:pt>
              </c:numCache>
            </c:numRef>
          </c:val>
          <c:extLst>
            <c:ext xmlns:c16="http://schemas.microsoft.com/office/drawing/2014/chart" uri="{C3380CC4-5D6E-409C-BE32-E72D297353CC}">
              <c16:uniqueId val="{00000001-E279-4F0E-9B49-48ADB3E93C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7707</c:v>
                </c:pt>
                <c:pt idx="1">
                  <c:v>7769</c:v>
                </c:pt>
                <c:pt idx="2">
                  <c:v>7770</c:v>
                </c:pt>
              </c:numCache>
            </c:numRef>
          </c:val>
          <c:extLst>
            <c:ext xmlns:c16="http://schemas.microsoft.com/office/drawing/2014/chart" uri="{C3380CC4-5D6E-409C-BE32-E72D297353CC}">
              <c16:uniqueId val="{00000002-E279-4F0E-9B49-48ADB3E93C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元利償還金額は前年度比で微減、公営企業債の元利償還金に対する繰入金の増はあるものの、事業費補正による算入された公債費等の減によって、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増加した。結果的に、実質公債費率が増加した要因となった。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今後もさらに後年度の公債費抑制を図り、引き続き可能な限り繰上償還を実施し、償還金額の抑制・縮減を図るほか、各年度の借入額についても償還額を上回ることがないよう適正な起債管理に努める。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中期財政計画</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において、財源不足による取り崩しを平成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年度から見込み、計画的に積立を行ってきたため減債基金残高は増加している。しかし今後、税収の減及び普通交付税の減等による歳入不足が深刻化するため予断を許さない状況である。</a:t>
          </a:r>
          <a:endPar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中期財政計画に基づく財政調整基金等の積立てによる充当可能財源の増や地方債繰上償還による地方債現在高の減により、将来負担比率の分子は減少傾向にある。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後年度の公債費抑制を図るため、可能な限り繰上償還を実施し、利子償還金の抑制・縮減を図るほか、各年度における借入額についても償還額を上回ることがないよう適正な起債管理に努める。また、財政調整基金等について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適切な債権運用等を実施し、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可能な限りの積立てを行い、健全な財政運営に努める。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長崎県雲仙市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年度におけるふるさと納税の寄附金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千円をふるさと応援基金に積み立てたこと等はあるものの、減債基金は中期財政計画に基づき、運用益等のみの積み立て（対前年度△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千円）となったことが主に影響し、基金全体としては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年度以降当分の間は、財源不足による取り崩しを予定しており、長期的には減少傾向にある。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庁舎整備基金については、支所の建て替え等を控えているため減少傾向にある。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・振興基金：市民の連携の強化又は地域振興等も関する施策の推進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・地域福祉基金：地域福祉の向上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・庁舎整備基金：庁舎整備に関する事業</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・庁舎整備基金：運用益を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積み立てた一方で、施設の老朽化等に伴う各支所の整備事業（愛野総合支所と愛野町公民館の複合施設である愛の夢未来センターの新築工事、（仮称）新瑞穂総合支所新築工事の設計業務等）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万円充当したことにより減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当分の間は、大きな増減は予定していない。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取り崩しは行っておらず、運用益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千円を積み立てたことによる微増。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残高は、標準財政規模の概ね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取り崩しは行っておらず、運用益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千円を積み立てたことによる増。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長期財政見通しでは、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年度までの各年度において、財源不足が見込まれ、減債基金の取り崩しを予定している。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残高については、財政調整基金と併せた残高で、標準財政規模の概ね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％を下回らないようにしている。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44,041
43,502
214.31
29,406,037
28,379,281
789,611
16,804,912
20,365,291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長引く景気低迷による税収の減などにより脆弱な財政基盤となっており、本市の財政力指数は類似団体平均を大きく下回っている状況である。今後、歳出の徹底的な見直しや事務事業の効率化を図るとともに自主財源の確保（税収等向上対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89"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これまで継続的に地方債の繰上償還を実施し公債費の抑制を図ってきたことにより、類似団体平均を下回っているが、福祉・社会保障関係を始めとした扶助費が年々増加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しており、また</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、普通交付税の合併特例期間終了による段階的な縮減（</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年目）による交付額の減等（対前年△</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％）による経常一般財源が減少しているため、今後とも計画的な地方債の発行による公債費の抑制や事務事業の見直し等による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140018</xdr:rowOff>
    </xdr:from>
    <xdr:to>
      <xdr:col>23</xdr:col>
      <xdr:colOff>133350</xdr:colOff>
      <xdr:row>67</xdr:row>
      <xdr:rowOff>37782</xdr:rowOff>
    </xdr:to>
    <xdr:cxnSp macro="">
      <xdr:nvCxnSpPr>
        <xdr:cNvPr id="123" name="直線コネクタ 122"/>
        <xdr:cNvCxnSpPr/>
      </xdr:nvCxnSpPr>
      <xdr:spPr>
        <a:xfrm flipV="1">
          <a:off x="4953000" y="10427018"/>
          <a:ext cx="0" cy="1097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9859</xdr:rowOff>
    </xdr:from>
    <xdr:ext cx="762000" cy="259045"/>
    <xdr:sp macro="" textlink="">
      <xdr:nvSpPr>
        <xdr:cNvPr id="124" name="財政構造の弾力性最小値テキスト"/>
        <xdr:cNvSpPr txBox="1"/>
      </xdr:nvSpPr>
      <xdr:spPr>
        <a:xfrm>
          <a:off x="5041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37782</xdr:rowOff>
    </xdr:from>
    <xdr:to>
      <xdr:col>24</xdr:col>
      <xdr:colOff>12700</xdr:colOff>
      <xdr:row>67</xdr:row>
      <xdr:rowOff>37782</xdr:rowOff>
    </xdr:to>
    <xdr:cxnSp macro="">
      <xdr:nvCxnSpPr>
        <xdr:cNvPr id="125" name="直線コネクタ 124"/>
        <xdr:cNvCxnSpPr/>
      </xdr:nvCxnSpPr>
      <xdr:spPr>
        <a:xfrm>
          <a:off x="4864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54945</xdr:rowOff>
    </xdr:from>
    <xdr:ext cx="762000" cy="259045"/>
    <xdr:sp macro="" textlink="">
      <xdr:nvSpPr>
        <xdr:cNvPr id="126" name="財政構造の弾力性最大値テキスト"/>
        <xdr:cNvSpPr txBox="1"/>
      </xdr:nvSpPr>
      <xdr:spPr>
        <a:xfrm>
          <a:off x="5041900" y="101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140018</xdr:rowOff>
    </xdr:from>
    <xdr:to>
      <xdr:col>24</xdr:col>
      <xdr:colOff>12700</xdr:colOff>
      <xdr:row>60</xdr:row>
      <xdr:rowOff>140018</xdr:rowOff>
    </xdr:to>
    <xdr:cxnSp macro="">
      <xdr:nvCxnSpPr>
        <xdr:cNvPr id="127" name="直線コネクタ 126"/>
        <xdr:cNvCxnSpPr/>
      </xdr:nvCxnSpPr>
      <xdr:spPr>
        <a:xfrm>
          <a:off x="4864100" y="104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125413</xdr:rowOff>
    </xdr:to>
    <xdr:cxnSp macro="">
      <xdr:nvCxnSpPr>
        <xdr:cNvPr id="128" name="直線コネクタ 127"/>
        <xdr:cNvCxnSpPr/>
      </xdr:nvCxnSpPr>
      <xdr:spPr>
        <a:xfrm>
          <a:off x="4114800" y="10433050"/>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17480</xdr:rowOff>
    </xdr:from>
    <xdr:ext cx="762000" cy="259045"/>
    <xdr:sp macro="" textlink="">
      <xdr:nvSpPr>
        <xdr:cNvPr id="129" name="財政構造の弾力性平均値テキスト"/>
        <xdr:cNvSpPr txBox="1"/>
      </xdr:nvSpPr>
      <xdr:spPr>
        <a:xfrm>
          <a:off x="5041900" y="10818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30" name="フローチャート: 判断 129"/>
        <xdr:cNvSpPr/>
      </xdr:nvSpPr>
      <xdr:spPr>
        <a:xfrm>
          <a:off x="49022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33972</xdr:rowOff>
    </xdr:from>
    <xdr:to>
      <xdr:col>19</xdr:col>
      <xdr:colOff>133350</xdr:colOff>
      <xdr:row>60</xdr:row>
      <xdr:rowOff>146050</xdr:rowOff>
    </xdr:to>
    <xdr:cxnSp macro="">
      <xdr:nvCxnSpPr>
        <xdr:cNvPr id="131" name="直線コネクタ 130"/>
        <xdr:cNvCxnSpPr/>
      </xdr:nvCxnSpPr>
      <xdr:spPr>
        <a:xfrm>
          <a:off x="3225800" y="10149522"/>
          <a:ext cx="889000" cy="28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132397</xdr:rowOff>
    </xdr:from>
    <xdr:to>
      <xdr:col>19</xdr:col>
      <xdr:colOff>184150</xdr:colOff>
      <xdr:row>63</xdr:row>
      <xdr:rowOff>62547</xdr:rowOff>
    </xdr:to>
    <xdr:sp macro="" textlink="">
      <xdr:nvSpPr>
        <xdr:cNvPr id="132" name="フローチャート: 判断 131"/>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47324</xdr:rowOff>
    </xdr:from>
    <xdr:ext cx="736600" cy="259045"/>
    <xdr:sp macro="" textlink="">
      <xdr:nvSpPr>
        <xdr:cNvPr id="133" name="テキスト ボックス 132"/>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33972</xdr:rowOff>
    </xdr:from>
    <xdr:to>
      <xdr:col>15</xdr:col>
      <xdr:colOff>82550</xdr:colOff>
      <xdr:row>59</xdr:row>
      <xdr:rowOff>112395</xdr:rowOff>
    </xdr:to>
    <xdr:cxnSp macro="">
      <xdr:nvCxnSpPr>
        <xdr:cNvPr id="134" name="直線コネクタ 133"/>
        <xdr:cNvCxnSpPr/>
      </xdr:nvCxnSpPr>
      <xdr:spPr>
        <a:xfrm flipV="1">
          <a:off x="2336800" y="1014952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5" name="フローチャート: 判断 134"/>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6" name="テキスト ボックス 135"/>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112395</xdr:rowOff>
    </xdr:from>
    <xdr:to>
      <xdr:col>11</xdr:col>
      <xdr:colOff>31750</xdr:colOff>
      <xdr:row>59</xdr:row>
      <xdr:rowOff>118428</xdr:rowOff>
    </xdr:to>
    <xdr:cxnSp macro="">
      <xdr:nvCxnSpPr>
        <xdr:cNvPr id="137" name="直線コネクタ 136"/>
        <xdr:cNvCxnSpPr/>
      </xdr:nvCxnSpPr>
      <xdr:spPr>
        <a:xfrm flipV="1">
          <a:off x="1447800" y="102279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74613</xdr:rowOff>
    </xdr:from>
    <xdr:to>
      <xdr:col>23</xdr:col>
      <xdr:colOff>184150</xdr:colOff>
      <xdr:row>62</xdr:row>
      <xdr:rowOff>4763</xdr:rowOff>
    </xdr:to>
    <xdr:sp macro="" textlink="">
      <xdr:nvSpPr>
        <xdr:cNvPr id="147" name="楕円 146"/>
        <xdr:cNvSpPr/>
      </xdr:nvSpPr>
      <xdr:spPr>
        <a:xfrm>
          <a:off x="4902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91140</xdr:rowOff>
    </xdr:from>
    <xdr:ext cx="762000" cy="259045"/>
    <xdr:sp macro="" textlink="">
      <xdr:nvSpPr>
        <xdr:cNvPr id="148" name="財政構造の弾力性該当値テキスト"/>
        <xdr:cNvSpPr txBox="1"/>
      </xdr:nvSpPr>
      <xdr:spPr>
        <a:xfrm>
          <a:off x="5041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49" name="楕円 148"/>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0" name="テキスト ボックス 149"/>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154622</xdr:rowOff>
    </xdr:from>
    <xdr:to>
      <xdr:col>15</xdr:col>
      <xdr:colOff>133350</xdr:colOff>
      <xdr:row>59</xdr:row>
      <xdr:rowOff>84772</xdr:rowOff>
    </xdr:to>
    <xdr:sp macro="" textlink="">
      <xdr:nvSpPr>
        <xdr:cNvPr id="151" name="楕円 150"/>
        <xdr:cNvSpPr/>
      </xdr:nvSpPr>
      <xdr:spPr>
        <a:xfrm>
          <a:off x="3175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94949</xdr:rowOff>
    </xdr:from>
    <xdr:ext cx="762000" cy="259045"/>
    <xdr:sp macro="" textlink="">
      <xdr:nvSpPr>
        <xdr:cNvPr id="152" name="テキスト ボックス 151"/>
        <xdr:cNvSpPr txBox="1"/>
      </xdr:nvSpPr>
      <xdr:spPr>
        <a:xfrm>
          <a:off x="2844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61595</xdr:rowOff>
    </xdr:from>
    <xdr:to>
      <xdr:col>11</xdr:col>
      <xdr:colOff>82550</xdr:colOff>
      <xdr:row>59</xdr:row>
      <xdr:rowOff>163195</xdr:rowOff>
    </xdr:to>
    <xdr:sp macro="" textlink="">
      <xdr:nvSpPr>
        <xdr:cNvPr id="153" name="楕円 152"/>
        <xdr:cNvSpPr/>
      </xdr:nvSpPr>
      <xdr:spPr>
        <a:xfrm>
          <a:off x="2286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1922</xdr:rowOff>
    </xdr:from>
    <xdr:ext cx="762000" cy="259045"/>
    <xdr:sp macro="" textlink="">
      <xdr:nvSpPr>
        <xdr:cNvPr id="154" name="テキスト ボックス 153"/>
        <xdr:cNvSpPr txBox="1"/>
      </xdr:nvSpPr>
      <xdr:spPr>
        <a:xfrm>
          <a:off x="1955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67628</xdr:rowOff>
    </xdr:from>
    <xdr:to>
      <xdr:col>7</xdr:col>
      <xdr:colOff>31750</xdr:colOff>
      <xdr:row>59</xdr:row>
      <xdr:rowOff>169228</xdr:rowOff>
    </xdr:to>
    <xdr:sp macro="" textlink="">
      <xdr:nvSpPr>
        <xdr:cNvPr id="155" name="楕円 154"/>
        <xdr:cNvSpPr/>
      </xdr:nvSpPr>
      <xdr:spPr>
        <a:xfrm>
          <a:off x="1397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7955</xdr:rowOff>
    </xdr:from>
    <xdr:ext cx="762000" cy="259045"/>
    <xdr:sp macro="" textlink="">
      <xdr:nvSpPr>
        <xdr:cNvPr id="156" name="テキスト ボックス 155"/>
        <xdr:cNvSpPr txBox="1"/>
      </xdr:nvSpPr>
      <xdr:spPr>
        <a:xfrm>
          <a:off x="1066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定員適正化計画に基づく新規採用者の抑制、組織・職員配置の見直しなどによる人件費の削減や事務事業の見直し・縮減による物件費等の削減を図ってきたことにより、類似団体平均を下回っている。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今後も引き続き人件費削減や経常的な事務的経費の縮減に努める。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86" name="直線コネクタ 185"/>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87"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88" name="直線コネクタ 187"/>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89"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0" name="直線コネクタ 189"/>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3408</xdr:rowOff>
    </xdr:from>
    <xdr:to>
      <xdr:col>23</xdr:col>
      <xdr:colOff>133350</xdr:colOff>
      <xdr:row>82</xdr:row>
      <xdr:rowOff>45934</xdr:rowOff>
    </xdr:to>
    <xdr:cxnSp macro="">
      <xdr:nvCxnSpPr>
        <xdr:cNvPr id="191" name="直線コネクタ 190"/>
        <xdr:cNvCxnSpPr/>
      </xdr:nvCxnSpPr>
      <xdr:spPr>
        <a:xfrm>
          <a:off x="4114800" y="14062308"/>
          <a:ext cx="838200" cy="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2"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3" name="フローチャート: 判断 192"/>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143328</xdr:rowOff>
    </xdr:from>
    <xdr:to>
      <xdr:col>19</xdr:col>
      <xdr:colOff>133350</xdr:colOff>
      <xdr:row>82</xdr:row>
      <xdr:rowOff>3408</xdr:rowOff>
    </xdr:to>
    <xdr:cxnSp macro="">
      <xdr:nvCxnSpPr>
        <xdr:cNvPr id="194" name="直線コネクタ 193"/>
        <xdr:cNvCxnSpPr/>
      </xdr:nvCxnSpPr>
      <xdr:spPr>
        <a:xfrm>
          <a:off x="3225800" y="14030778"/>
          <a:ext cx="8890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5" name="フローチャート: 判断 194"/>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196" name="テキスト ボックス 195"/>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131642</xdr:rowOff>
    </xdr:from>
    <xdr:to>
      <xdr:col>15</xdr:col>
      <xdr:colOff>82550</xdr:colOff>
      <xdr:row>81</xdr:row>
      <xdr:rowOff>143328</xdr:rowOff>
    </xdr:to>
    <xdr:cxnSp macro="">
      <xdr:nvCxnSpPr>
        <xdr:cNvPr id="197" name="直線コネクタ 196"/>
        <xdr:cNvCxnSpPr/>
      </xdr:nvCxnSpPr>
      <xdr:spPr>
        <a:xfrm>
          <a:off x="2336800" y="14019092"/>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198" name="フローチャート: 判断 197"/>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199" name="テキスト ボックス 198"/>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101777</xdr:rowOff>
    </xdr:from>
    <xdr:to>
      <xdr:col>11</xdr:col>
      <xdr:colOff>31750</xdr:colOff>
      <xdr:row>81</xdr:row>
      <xdr:rowOff>131642</xdr:rowOff>
    </xdr:to>
    <xdr:cxnSp macro="">
      <xdr:nvCxnSpPr>
        <xdr:cNvPr id="200" name="直線コネクタ 199"/>
        <xdr:cNvCxnSpPr/>
      </xdr:nvCxnSpPr>
      <xdr:spPr>
        <a:xfrm>
          <a:off x="1447800" y="13989227"/>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1" name="フローチャート: 判断 200"/>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2" name="テキスト ボックス 201"/>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3" name="フローチャート: 判断 202"/>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4" name="テキスト ボックス 203"/>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166584</xdr:rowOff>
    </xdr:from>
    <xdr:to>
      <xdr:col>23</xdr:col>
      <xdr:colOff>184150</xdr:colOff>
      <xdr:row>82</xdr:row>
      <xdr:rowOff>96734</xdr:rowOff>
    </xdr:to>
    <xdr:sp macro="" textlink="">
      <xdr:nvSpPr>
        <xdr:cNvPr id="210" name="楕円 209"/>
        <xdr:cNvSpPr/>
      </xdr:nvSpPr>
      <xdr:spPr>
        <a:xfrm>
          <a:off x="4902200" y="140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11661</xdr:rowOff>
    </xdr:from>
    <xdr:ext cx="762000" cy="259045"/>
    <xdr:sp macro="" textlink="">
      <xdr:nvSpPr>
        <xdr:cNvPr id="211" name="人件費・物件費等の状況該当値テキスト"/>
        <xdr:cNvSpPr txBox="1"/>
      </xdr:nvSpPr>
      <xdr:spPr>
        <a:xfrm>
          <a:off x="5041900" y="138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124058</xdr:rowOff>
    </xdr:from>
    <xdr:to>
      <xdr:col>19</xdr:col>
      <xdr:colOff>184150</xdr:colOff>
      <xdr:row>82</xdr:row>
      <xdr:rowOff>54208</xdr:rowOff>
    </xdr:to>
    <xdr:sp macro="" textlink="">
      <xdr:nvSpPr>
        <xdr:cNvPr id="212" name="楕円 211"/>
        <xdr:cNvSpPr/>
      </xdr:nvSpPr>
      <xdr:spPr>
        <a:xfrm>
          <a:off x="4064000" y="140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64385</xdr:rowOff>
    </xdr:from>
    <xdr:ext cx="736600" cy="259045"/>
    <xdr:sp macro="" textlink="">
      <xdr:nvSpPr>
        <xdr:cNvPr id="213" name="テキスト ボックス 212"/>
        <xdr:cNvSpPr txBox="1"/>
      </xdr:nvSpPr>
      <xdr:spPr>
        <a:xfrm>
          <a:off x="3733800" y="1378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92528</xdr:rowOff>
    </xdr:from>
    <xdr:to>
      <xdr:col>15</xdr:col>
      <xdr:colOff>133350</xdr:colOff>
      <xdr:row>82</xdr:row>
      <xdr:rowOff>22678</xdr:rowOff>
    </xdr:to>
    <xdr:sp macro="" textlink="">
      <xdr:nvSpPr>
        <xdr:cNvPr id="214" name="楕円 213"/>
        <xdr:cNvSpPr/>
      </xdr:nvSpPr>
      <xdr:spPr>
        <a:xfrm>
          <a:off x="3175000" y="139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32855</xdr:rowOff>
    </xdr:from>
    <xdr:ext cx="762000" cy="259045"/>
    <xdr:sp macro="" textlink="">
      <xdr:nvSpPr>
        <xdr:cNvPr id="215" name="テキスト ボックス 214"/>
        <xdr:cNvSpPr txBox="1"/>
      </xdr:nvSpPr>
      <xdr:spPr>
        <a:xfrm>
          <a:off x="2844800" y="1374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80842</xdr:rowOff>
    </xdr:from>
    <xdr:to>
      <xdr:col>11</xdr:col>
      <xdr:colOff>82550</xdr:colOff>
      <xdr:row>82</xdr:row>
      <xdr:rowOff>10992</xdr:rowOff>
    </xdr:to>
    <xdr:sp macro="" textlink="">
      <xdr:nvSpPr>
        <xdr:cNvPr id="216" name="楕円 215"/>
        <xdr:cNvSpPr/>
      </xdr:nvSpPr>
      <xdr:spPr>
        <a:xfrm>
          <a:off x="2286000" y="1396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21169</xdr:rowOff>
    </xdr:from>
    <xdr:ext cx="762000" cy="259045"/>
    <xdr:sp macro="" textlink="">
      <xdr:nvSpPr>
        <xdr:cNvPr id="217" name="テキスト ボックス 216"/>
        <xdr:cNvSpPr txBox="1"/>
      </xdr:nvSpPr>
      <xdr:spPr>
        <a:xfrm>
          <a:off x="1955800" y="13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50977</xdr:rowOff>
    </xdr:from>
    <xdr:to>
      <xdr:col>7</xdr:col>
      <xdr:colOff>31750</xdr:colOff>
      <xdr:row>81</xdr:row>
      <xdr:rowOff>152577</xdr:rowOff>
    </xdr:to>
    <xdr:sp macro="" textlink="">
      <xdr:nvSpPr>
        <xdr:cNvPr id="218" name="楕円 217"/>
        <xdr:cNvSpPr/>
      </xdr:nvSpPr>
      <xdr:spPr>
        <a:xfrm>
          <a:off x="1397000" y="139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162754</xdr:rowOff>
    </xdr:from>
    <xdr:ext cx="762000" cy="259045"/>
    <xdr:sp macro="" textlink="">
      <xdr:nvSpPr>
        <xdr:cNvPr id="219" name="テキスト ボックス 218"/>
        <xdr:cNvSpPr txBox="1"/>
      </xdr:nvSpPr>
      <xdr:spPr>
        <a:xfrm>
          <a:off x="1066800" y="1370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dk1"/>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本市の給与水準は国家公務員の給与水準を大きく下回っており、県内各市の中でも低水準であり、類似団体と比較しても低い数値であるが、今後も引き続き給与の適正化に努めていく。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0" name="直線コネクタ 249"/>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15421</xdr:rowOff>
    </xdr:to>
    <xdr:cxnSp macro="">
      <xdr:nvCxnSpPr>
        <xdr:cNvPr id="255" name="直線コネクタ 254"/>
        <xdr:cNvCxnSpPr/>
      </xdr:nvCxnSpPr>
      <xdr:spPr>
        <a:xfrm>
          <a:off x="16179800" y="1470841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135164</xdr:rowOff>
    </xdr:to>
    <xdr:cxnSp macro="">
      <xdr:nvCxnSpPr>
        <xdr:cNvPr id="258" name="直線コネクタ 257"/>
        <xdr:cNvCxnSpPr/>
      </xdr:nvCxnSpPr>
      <xdr:spPr>
        <a:xfrm>
          <a:off x="15290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14514</xdr:rowOff>
    </xdr:to>
    <xdr:cxnSp macro="">
      <xdr:nvCxnSpPr>
        <xdr:cNvPr id="261" name="直線コネクタ 260"/>
        <xdr:cNvCxnSpPr/>
      </xdr:nvCxnSpPr>
      <xdr:spPr>
        <a:xfrm>
          <a:off x="14401800" y="14587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3" name="テキスト ボックス 262"/>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85</xdr:row>
      <xdr:rowOff>14514</xdr:rowOff>
    </xdr:to>
    <xdr:cxnSp macro="">
      <xdr:nvCxnSpPr>
        <xdr:cNvPr id="264" name="直線コネクタ 263"/>
        <xdr:cNvCxnSpPr/>
      </xdr:nvCxnSpPr>
      <xdr:spPr>
        <a:xfrm>
          <a:off x="13512800" y="144326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7" name="フローチャート: 判断 266"/>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68" name="テキスト ボックス 267"/>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4" name="楕円 273"/>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5"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78" name="楕円 277"/>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79" name="テキスト ボックス 278"/>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2" name="楕円 281"/>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3" name="テキスト ボックス 282"/>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く新規採用者の抑制、組織・職員配置の見直しなどの取り組みにより類似団体平均を下回っている。定員適正化にあたっては、単なる人員削減だけでなく社会状況の変化に伴う新たなニーズに対応できるよう効率的な職員配置・組織づくりを進めていくことが重要であることから、今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年度までの間の計画を記した第</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次定員適正化計画に沿って、住民サービスの低下を招かないよう十分配慮しながら適正な定員管理に努めていく。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5" name="直線コネクタ 314"/>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16"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17" name="直線コネクタ 316"/>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18"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19" name="直線コネクタ 318"/>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110672</xdr:rowOff>
    </xdr:to>
    <xdr:cxnSp macro="">
      <xdr:nvCxnSpPr>
        <xdr:cNvPr id="320" name="直線コネクタ 319"/>
        <xdr:cNvCxnSpPr/>
      </xdr:nvCxnSpPr>
      <xdr:spPr>
        <a:xfrm>
          <a:off x="16179800" y="10215880"/>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1"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2" name="フローチャート: 判断 321"/>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84818</xdr:rowOff>
    </xdr:from>
    <xdr:to>
      <xdr:col>77</xdr:col>
      <xdr:colOff>44450</xdr:colOff>
      <xdr:row>59</xdr:row>
      <xdr:rowOff>100330</xdr:rowOff>
    </xdr:to>
    <xdr:cxnSp macro="">
      <xdr:nvCxnSpPr>
        <xdr:cNvPr id="323" name="直線コネクタ 322"/>
        <xdr:cNvCxnSpPr/>
      </xdr:nvCxnSpPr>
      <xdr:spPr>
        <a:xfrm>
          <a:off x="15290800" y="1020036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4" name="フローチャート: 判断 323"/>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5" name="テキスト ボックス 324"/>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36558</xdr:rowOff>
    </xdr:from>
    <xdr:to>
      <xdr:col>72</xdr:col>
      <xdr:colOff>203200</xdr:colOff>
      <xdr:row>59</xdr:row>
      <xdr:rowOff>84818</xdr:rowOff>
    </xdr:to>
    <xdr:cxnSp macro="">
      <xdr:nvCxnSpPr>
        <xdr:cNvPr id="326" name="直線コネクタ 325"/>
        <xdr:cNvCxnSpPr/>
      </xdr:nvCxnSpPr>
      <xdr:spPr>
        <a:xfrm>
          <a:off x="14401800" y="101521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27" name="フローチャート: 判断 326"/>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28" name="テキスト ボックス 327"/>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22769</xdr:rowOff>
    </xdr:from>
    <xdr:to>
      <xdr:col>68</xdr:col>
      <xdr:colOff>152400</xdr:colOff>
      <xdr:row>59</xdr:row>
      <xdr:rowOff>36558</xdr:rowOff>
    </xdr:to>
    <xdr:cxnSp macro="">
      <xdr:nvCxnSpPr>
        <xdr:cNvPr id="329" name="直線コネクタ 328"/>
        <xdr:cNvCxnSpPr/>
      </xdr:nvCxnSpPr>
      <xdr:spPr>
        <a:xfrm>
          <a:off x="13512800" y="1013831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0" name="フローチャート: 判断 329"/>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1" name="テキスト ボックス 330"/>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2" name="フローチャート: 判断 331"/>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3" name="テキスト ボックス 332"/>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59872</xdr:rowOff>
    </xdr:from>
    <xdr:to>
      <xdr:col>81</xdr:col>
      <xdr:colOff>95250</xdr:colOff>
      <xdr:row>59</xdr:row>
      <xdr:rowOff>161472</xdr:rowOff>
    </xdr:to>
    <xdr:sp macro="" textlink="">
      <xdr:nvSpPr>
        <xdr:cNvPr id="339" name="楕円 338"/>
        <xdr:cNvSpPr/>
      </xdr:nvSpPr>
      <xdr:spPr>
        <a:xfrm>
          <a:off x="169672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76399</xdr:rowOff>
    </xdr:from>
    <xdr:ext cx="762000" cy="259045"/>
    <xdr:sp macro="" textlink="">
      <xdr:nvSpPr>
        <xdr:cNvPr id="340" name="定員管理の状況該当値テキスト"/>
        <xdr:cNvSpPr txBox="1"/>
      </xdr:nvSpPr>
      <xdr:spPr>
        <a:xfrm>
          <a:off x="17106900" y="1002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1" name="楕円 340"/>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2" name="テキスト ボックス 341"/>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34018</xdr:rowOff>
    </xdr:from>
    <xdr:to>
      <xdr:col>73</xdr:col>
      <xdr:colOff>44450</xdr:colOff>
      <xdr:row>59</xdr:row>
      <xdr:rowOff>135618</xdr:rowOff>
    </xdr:to>
    <xdr:sp macro="" textlink="">
      <xdr:nvSpPr>
        <xdr:cNvPr id="343" name="楕円 342"/>
        <xdr:cNvSpPr/>
      </xdr:nvSpPr>
      <xdr:spPr>
        <a:xfrm>
          <a:off x="15240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145795</xdr:rowOff>
    </xdr:from>
    <xdr:ext cx="762000" cy="259045"/>
    <xdr:sp macro="" textlink="">
      <xdr:nvSpPr>
        <xdr:cNvPr id="344" name="テキスト ボックス 343"/>
        <xdr:cNvSpPr txBox="1"/>
      </xdr:nvSpPr>
      <xdr:spPr>
        <a:xfrm>
          <a:off x="14909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157208</xdr:rowOff>
    </xdr:from>
    <xdr:to>
      <xdr:col>68</xdr:col>
      <xdr:colOff>203200</xdr:colOff>
      <xdr:row>59</xdr:row>
      <xdr:rowOff>87358</xdr:rowOff>
    </xdr:to>
    <xdr:sp macro="" textlink="">
      <xdr:nvSpPr>
        <xdr:cNvPr id="345" name="楕円 344"/>
        <xdr:cNvSpPr/>
      </xdr:nvSpPr>
      <xdr:spPr>
        <a:xfrm>
          <a:off x="14351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97535</xdr:rowOff>
    </xdr:from>
    <xdr:ext cx="762000" cy="259045"/>
    <xdr:sp macro="" textlink="">
      <xdr:nvSpPr>
        <xdr:cNvPr id="346" name="テキスト ボックス 345"/>
        <xdr:cNvSpPr txBox="1"/>
      </xdr:nvSpPr>
      <xdr:spPr>
        <a:xfrm>
          <a:off x="14020800" y="98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143419</xdr:rowOff>
    </xdr:from>
    <xdr:to>
      <xdr:col>64</xdr:col>
      <xdr:colOff>152400</xdr:colOff>
      <xdr:row>59</xdr:row>
      <xdr:rowOff>73569</xdr:rowOff>
    </xdr:to>
    <xdr:sp macro="" textlink="">
      <xdr:nvSpPr>
        <xdr:cNvPr id="347" name="楕円 346"/>
        <xdr:cNvSpPr/>
      </xdr:nvSpPr>
      <xdr:spPr>
        <a:xfrm>
          <a:off x="13462000" y="100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83746</xdr:rowOff>
    </xdr:from>
    <xdr:ext cx="762000" cy="259045"/>
    <xdr:sp macro="" textlink="">
      <xdr:nvSpPr>
        <xdr:cNvPr id="348" name="テキスト ボックス 347"/>
        <xdr:cNvSpPr txBox="1"/>
      </xdr:nvSpPr>
      <xdr:spPr>
        <a:xfrm>
          <a:off x="13131800" y="9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継続的に地方債の繰上償還を実施し公債費の抑制を図ってきたことにより、類似団体平均を下回っている。今後も合併特例債を初めとした有利な起債の活用による計画的な建設事業の実施を予定しているが、後年度の償還が過度な財政負担とならないよう、長期的な財政見通しに立った上で、適切な事業実施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5" name="直線コネクタ 374"/>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168402</xdr:rowOff>
    </xdr:from>
    <xdr:to>
      <xdr:col>81</xdr:col>
      <xdr:colOff>44450</xdr:colOff>
      <xdr:row>38</xdr:row>
      <xdr:rowOff>25908</xdr:rowOff>
    </xdr:to>
    <xdr:cxnSp macro="">
      <xdr:nvCxnSpPr>
        <xdr:cNvPr id="380" name="直線コネクタ 379"/>
        <xdr:cNvCxnSpPr/>
      </xdr:nvCxnSpPr>
      <xdr:spPr>
        <a:xfrm>
          <a:off x="16179800" y="65120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1"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2" name="フローチャート: 判断 381"/>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168402</xdr:rowOff>
    </xdr:from>
    <xdr:to>
      <xdr:col>77</xdr:col>
      <xdr:colOff>44450</xdr:colOff>
      <xdr:row>38</xdr:row>
      <xdr:rowOff>64516</xdr:rowOff>
    </xdr:to>
    <xdr:cxnSp macro="">
      <xdr:nvCxnSpPr>
        <xdr:cNvPr id="383" name="直線コネクタ 382"/>
        <xdr:cNvCxnSpPr/>
      </xdr:nvCxnSpPr>
      <xdr:spPr>
        <a:xfrm flipV="1">
          <a:off x="15290800" y="65120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4" name="フローチャート: 判断 383"/>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5" name="テキスト ボックス 384"/>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39</xdr:row>
      <xdr:rowOff>18542</xdr:rowOff>
    </xdr:to>
    <xdr:cxnSp macro="">
      <xdr:nvCxnSpPr>
        <xdr:cNvPr id="386" name="直線コネクタ 385"/>
        <xdr:cNvCxnSpPr/>
      </xdr:nvCxnSpPr>
      <xdr:spPr>
        <a:xfrm flipV="1">
          <a:off x="14401800" y="65796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40</xdr:row>
      <xdr:rowOff>49784</xdr:rowOff>
    </xdr:to>
    <xdr:cxnSp macro="">
      <xdr:nvCxnSpPr>
        <xdr:cNvPr id="389" name="直線コネクタ 388"/>
        <xdr:cNvCxnSpPr/>
      </xdr:nvCxnSpPr>
      <xdr:spPr>
        <a:xfrm flipV="1">
          <a:off x="13512800" y="670509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2" name="フローチャート: 判断 391"/>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3" name="テキスト ボックス 392"/>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146558</xdr:rowOff>
    </xdr:from>
    <xdr:to>
      <xdr:col>81</xdr:col>
      <xdr:colOff>95250</xdr:colOff>
      <xdr:row>38</xdr:row>
      <xdr:rowOff>76708</xdr:rowOff>
    </xdr:to>
    <xdr:sp macro="" textlink="">
      <xdr:nvSpPr>
        <xdr:cNvPr id="399" name="楕円 398"/>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163085</xdr:rowOff>
    </xdr:from>
    <xdr:ext cx="762000" cy="259045"/>
    <xdr:sp macro="" textlink="">
      <xdr:nvSpPr>
        <xdr:cNvPr id="400" name="公債費負担の状況該当値テキスト"/>
        <xdr:cNvSpPr txBox="1"/>
      </xdr:nvSpPr>
      <xdr:spPr>
        <a:xfrm>
          <a:off x="17106900" y="633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117602</xdr:rowOff>
    </xdr:from>
    <xdr:to>
      <xdr:col>77</xdr:col>
      <xdr:colOff>95250</xdr:colOff>
      <xdr:row>38</xdr:row>
      <xdr:rowOff>47752</xdr:rowOff>
    </xdr:to>
    <xdr:sp macro="" textlink="">
      <xdr:nvSpPr>
        <xdr:cNvPr id="401" name="楕円 400"/>
        <xdr:cNvSpPr/>
      </xdr:nvSpPr>
      <xdr:spPr>
        <a:xfrm>
          <a:off x="16129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57929</xdr:rowOff>
    </xdr:from>
    <xdr:ext cx="736600" cy="259045"/>
    <xdr:sp macro="" textlink="">
      <xdr:nvSpPr>
        <xdr:cNvPr id="402" name="テキスト ボックス 401"/>
        <xdr:cNvSpPr txBox="1"/>
      </xdr:nvSpPr>
      <xdr:spPr>
        <a:xfrm>
          <a:off x="15798800" y="623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3" name="楕円 402"/>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4" name="テキスト ボックス 403"/>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5" name="楕円 404"/>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6" name="テキスト ボックス 405"/>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7" name="楕円 406"/>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8" name="テキスト ボックス 407"/>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中期財政計画に基づく地方債の繰上償還による地方債残高の減や、減債基金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の積立て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による充当可能基金の増により類似団体平均を下回っている。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今後も、中期財政計画に沿った財政運営に取り組み、より一層の経費の削減を進め財政健全化に努める。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37" name="直線コネクタ 436"/>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38"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39" name="直線コネクタ 438"/>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2" name="将来負担の状況平均値テキスト"/>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3" name="フローチャート: 判断 442"/>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4" name="フローチャート: 判断 443"/>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5" name="テキスト ボックス 444"/>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6" name="フローチャート: 判断 445"/>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7" name="テキスト ボックス 446"/>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9" name="テキスト ボックス 448"/>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0" name="フローチャート: 判断 449"/>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1" name="テキスト ボックス 450"/>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44,041
43,502
214.31
29,406,037
28,379,281
789,611
16,804,912
20,365,291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定員適正化計画に基づく新規採用者の抑制、組織・職員配置の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などにより、類似団体平均を下回っている。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今後も更なる事務事業の見直し・効率化に努め人件費の抑制に努める。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31750</xdr:rowOff>
    </xdr:to>
    <xdr:cxnSp macro="">
      <xdr:nvCxnSpPr>
        <xdr:cNvPr id="70" name="直線コネクタ 69"/>
        <xdr:cNvCxnSpPr/>
      </xdr:nvCxnSpPr>
      <xdr:spPr>
        <a:xfrm>
          <a:off x="3987800" y="580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12700</xdr:rowOff>
    </xdr:from>
    <xdr:to>
      <xdr:col>19</xdr:col>
      <xdr:colOff>187325</xdr:colOff>
      <xdr:row>33</xdr:row>
      <xdr:rowOff>146050</xdr:rowOff>
    </xdr:to>
    <xdr:cxnSp macro="">
      <xdr:nvCxnSpPr>
        <xdr:cNvPr id="73" name="直線コネクタ 72"/>
        <xdr:cNvCxnSpPr/>
      </xdr:nvCxnSpPr>
      <xdr:spPr>
        <a:xfrm>
          <a:off x="3098800" y="567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xdr:rowOff>
    </xdr:from>
    <xdr:to>
      <xdr:col>15</xdr:col>
      <xdr:colOff>98425</xdr:colOff>
      <xdr:row>33</xdr:row>
      <xdr:rowOff>31750</xdr:rowOff>
    </xdr:to>
    <xdr:cxnSp macro="">
      <xdr:nvCxnSpPr>
        <xdr:cNvPr id="76" name="直線コネクタ 75"/>
        <xdr:cNvCxnSpPr/>
      </xdr:nvCxnSpPr>
      <xdr:spPr>
        <a:xfrm flipV="1">
          <a:off x="2209800" y="567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41275</xdr:rowOff>
    </xdr:to>
    <xdr:cxnSp macro="">
      <xdr:nvCxnSpPr>
        <xdr:cNvPr id="79" name="直線コネクタ 78"/>
        <xdr:cNvCxnSpPr/>
      </xdr:nvCxnSpPr>
      <xdr:spPr>
        <a:xfrm flipV="1">
          <a:off x="1320800" y="5689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152400</xdr:rowOff>
    </xdr:from>
    <xdr:to>
      <xdr:col>24</xdr:col>
      <xdr:colOff>76200</xdr:colOff>
      <xdr:row>34</xdr:row>
      <xdr:rowOff>82550</xdr:rowOff>
    </xdr:to>
    <xdr:sp macro="" textlink="">
      <xdr:nvSpPr>
        <xdr:cNvPr id="89" name="楕円 88"/>
        <xdr:cNvSpPr/>
      </xdr:nvSpPr>
      <xdr:spPr>
        <a:xfrm>
          <a:off x="4775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762000" cy="259045"/>
    <xdr:sp macro="" textlink="">
      <xdr:nvSpPr>
        <xdr:cNvPr id="90" name="人件費該当値テキスト"/>
        <xdr:cNvSpPr txBox="1"/>
      </xdr:nvSpPr>
      <xdr:spPr>
        <a:xfrm>
          <a:off x="49149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91" name="楕円 90"/>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92" name="テキスト ボックス 91"/>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133350</xdr:rowOff>
    </xdr:from>
    <xdr:to>
      <xdr:col>15</xdr:col>
      <xdr:colOff>149225</xdr:colOff>
      <xdr:row>33</xdr:row>
      <xdr:rowOff>63500</xdr:rowOff>
    </xdr:to>
    <xdr:sp macro="" textlink="">
      <xdr:nvSpPr>
        <xdr:cNvPr id="93" name="楕円 92"/>
        <xdr:cNvSpPr/>
      </xdr:nvSpPr>
      <xdr:spPr>
        <a:xfrm>
          <a:off x="30480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73677</xdr:rowOff>
    </xdr:from>
    <xdr:ext cx="762000" cy="259045"/>
    <xdr:sp macro="" textlink="">
      <xdr:nvSpPr>
        <xdr:cNvPr id="94" name="テキスト ボックス 93"/>
        <xdr:cNvSpPr txBox="1"/>
      </xdr:nvSpPr>
      <xdr:spPr>
        <a:xfrm>
          <a:off x="2717800" y="53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5" name="楕円 94"/>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6" name="テキスト ボックス 95"/>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161925</xdr:rowOff>
    </xdr:from>
    <xdr:to>
      <xdr:col>6</xdr:col>
      <xdr:colOff>171450</xdr:colOff>
      <xdr:row>33</xdr:row>
      <xdr:rowOff>92075</xdr:rowOff>
    </xdr:to>
    <xdr:sp macro="" textlink="">
      <xdr:nvSpPr>
        <xdr:cNvPr id="97" name="楕円 96"/>
        <xdr:cNvSpPr/>
      </xdr:nvSpPr>
      <xdr:spPr>
        <a:xfrm>
          <a:off x="1270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102252</xdr:rowOff>
    </xdr:from>
    <xdr:ext cx="762000" cy="259045"/>
    <xdr:sp macro="" textlink="">
      <xdr:nvSpPr>
        <xdr:cNvPr id="98" name="テキスト ボックス 97"/>
        <xdr:cNvSpPr txBox="1"/>
      </xdr:nvSpPr>
      <xdr:spPr>
        <a:xfrm>
          <a:off x="939800" y="54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各種委託事業や共通事務用品の購入方法などの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内部管理経費の見直しを行い、経費節減を図っており、類似団体平均と比較すると下回っている状況である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今後、各施設設備の老朽化による修繕等が増加する見込みであるため、更なる節減に努める。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31750</xdr:rowOff>
    </xdr:to>
    <xdr:cxnSp macro="">
      <xdr:nvCxnSpPr>
        <xdr:cNvPr id="131" name="直線コネクタ 130"/>
        <xdr:cNvCxnSpPr/>
      </xdr:nvCxnSpPr>
      <xdr:spPr>
        <a:xfrm>
          <a:off x="15671800" y="256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73677</xdr:rowOff>
    </xdr:from>
    <xdr:ext cx="762000" cy="259045"/>
    <xdr:sp macro="" textlink="">
      <xdr:nvSpPr>
        <xdr:cNvPr id="132" name="物件費平均値テキスト"/>
        <xdr:cNvSpPr txBox="1"/>
      </xdr:nvSpPr>
      <xdr:spPr>
        <a:xfrm>
          <a:off x="16598900" y="315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14</xdr:row>
      <xdr:rowOff>165100</xdr:rowOff>
    </xdr:to>
    <xdr:cxnSp macro="">
      <xdr:nvCxnSpPr>
        <xdr:cNvPr id="134" name="直線コネクタ 133"/>
        <xdr:cNvCxnSpPr/>
      </xdr:nvCxnSpPr>
      <xdr:spPr>
        <a:xfrm>
          <a:off x="14782800" y="250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137177</xdr:rowOff>
    </xdr:from>
    <xdr:ext cx="736600" cy="259045"/>
    <xdr:sp macro="" textlink="">
      <xdr:nvSpPr>
        <xdr:cNvPr id="136" name="テキスト ボックス 135"/>
        <xdr:cNvSpPr txBox="1"/>
      </xdr:nvSpPr>
      <xdr:spPr>
        <a:xfrm>
          <a:off x="15290800" y="322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15</xdr:row>
      <xdr:rowOff>57150</xdr:rowOff>
    </xdr:to>
    <xdr:cxnSp macro="">
      <xdr:nvCxnSpPr>
        <xdr:cNvPr id="137" name="直線コネクタ 136"/>
        <xdr:cNvCxnSpPr/>
      </xdr:nvCxnSpPr>
      <xdr:spPr>
        <a:xfrm flipV="1">
          <a:off x="13893800" y="250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57150</xdr:rowOff>
    </xdr:to>
    <xdr:cxnSp macro="">
      <xdr:nvCxnSpPr>
        <xdr:cNvPr id="140" name="直線コネクタ 139"/>
        <xdr:cNvCxnSpPr/>
      </xdr:nvCxnSpPr>
      <xdr:spPr>
        <a:xfrm>
          <a:off x="13004800" y="2527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50" name="楕円 149"/>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51"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52" name="楕円 151"/>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53" name="テキスト ボックス 152"/>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4" name="楕円 153"/>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162577</xdr:rowOff>
    </xdr:from>
    <xdr:ext cx="762000" cy="259045"/>
    <xdr:sp macro="" textlink="">
      <xdr:nvSpPr>
        <xdr:cNvPr id="155" name="テキスト ボックス 154"/>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6" name="楕円 155"/>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57" name="テキスト ボックス 156"/>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8" name="楕円 15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9" name="テキスト ボックス 15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障害者自立支援給付事業、生活保護費支給事業、保育所運営費等の事業費が多額となっており、類似団体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内でも最大値付近となっている。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また、扶助費全体がますます増加傾向にあるため、資格審査等の適正化に向けた取り組みを強化するなど事業費の上昇傾向に歯止めをかけるよう努める。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59</xdr:row>
      <xdr:rowOff>165100</xdr:rowOff>
    </xdr:to>
    <xdr:cxnSp macro="">
      <xdr:nvCxnSpPr>
        <xdr:cNvPr id="192" name="直線コネクタ 191"/>
        <xdr:cNvCxnSpPr/>
      </xdr:nvCxnSpPr>
      <xdr:spPr>
        <a:xfrm>
          <a:off x="3987800" y="10204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88900</xdr:rowOff>
    </xdr:to>
    <xdr:cxnSp macro="">
      <xdr:nvCxnSpPr>
        <xdr:cNvPr id="195" name="直線コネクタ 194"/>
        <xdr:cNvCxnSpPr/>
      </xdr:nvCxnSpPr>
      <xdr:spPr>
        <a:xfrm>
          <a:off x="3098800" y="10013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69850</xdr:rowOff>
    </xdr:to>
    <xdr:cxnSp macro="">
      <xdr:nvCxnSpPr>
        <xdr:cNvPr id="198" name="直線コネクタ 197"/>
        <xdr:cNvCxnSpPr/>
      </xdr:nvCxnSpPr>
      <xdr:spPr>
        <a:xfrm>
          <a:off x="2209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31750</xdr:rowOff>
    </xdr:to>
    <xdr:cxnSp macro="">
      <xdr:nvCxnSpPr>
        <xdr:cNvPr id="201" name="直線コネクタ 200"/>
        <xdr:cNvCxnSpPr/>
      </xdr:nvCxnSpPr>
      <xdr:spPr>
        <a:xfrm>
          <a:off x="1320800" y="976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11" name="楕円 210"/>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22877</xdr:rowOff>
    </xdr:from>
    <xdr:ext cx="762000" cy="259045"/>
    <xdr:sp macro="" textlink="">
      <xdr:nvSpPr>
        <xdr:cNvPr id="212" name="扶助費該当値テキスト"/>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13" name="楕円 212"/>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4" name="テキスト ボックス 213"/>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5" name="楕円 214"/>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6" name="テキスト ボックス 21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7" name="楕円 216"/>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8" name="テキスト ボックス 217"/>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、介護保険や下水道事業に対する繰出金が多額になっている状況である。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税収が主な財源である一般会計からの負担を最小限にするため、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より企業会計に移行する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の財政の健全化を目指す必要がある。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62230</xdr:rowOff>
    </xdr:to>
    <xdr:cxnSp macro="">
      <xdr:nvCxnSpPr>
        <xdr:cNvPr id="253" name="直線コネクタ 252"/>
        <xdr:cNvCxnSpPr/>
      </xdr:nvCxnSpPr>
      <xdr:spPr>
        <a:xfrm>
          <a:off x="15671800" y="981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39370</xdr:rowOff>
    </xdr:to>
    <xdr:cxnSp macro="">
      <xdr:nvCxnSpPr>
        <xdr:cNvPr id="256" name="直線コネクタ 255"/>
        <xdr:cNvCxnSpPr/>
      </xdr:nvCxnSpPr>
      <xdr:spPr>
        <a:xfrm>
          <a:off x="14782800" y="9728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127000</xdr:rowOff>
    </xdr:to>
    <xdr:cxnSp macro="">
      <xdr:nvCxnSpPr>
        <xdr:cNvPr id="259" name="直線コネクタ 258"/>
        <xdr:cNvCxnSpPr/>
      </xdr:nvCxnSpPr>
      <xdr:spPr>
        <a:xfrm>
          <a:off x="13893800" y="9644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58420</xdr:rowOff>
    </xdr:to>
    <xdr:cxnSp macro="">
      <xdr:nvCxnSpPr>
        <xdr:cNvPr id="262" name="直線コネクタ 261"/>
        <xdr:cNvCxnSpPr/>
      </xdr:nvCxnSpPr>
      <xdr:spPr>
        <a:xfrm flipV="1">
          <a:off x="13004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2" name="楕円 271"/>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3"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5" name="テキスト ボックス 274"/>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8" name="楕円 277"/>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9" name="テキスト ボックス 278"/>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81" name="テキスト ボックス 280"/>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各種団体への運営費補助や一部事務組合に対する補助金・負担金が多額になっている。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団体等への補助については、補助金等の見直し基本方針・基準に基づき、必要性・費用対効果等の検証を進める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107950</xdr:rowOff>
    </xdr:from>
    <xdr:to>
      <xdr:col>82</xdr:col>
      <xdr:colOff>107950</xdr:colOff>
      <xdr:row>37</xdr:row>
      <xdr:rowOff>161290</xdr:rowOff>
    </xdr:to>
    <xdr:cxnSp macro="">
      <xdr:nvCxnSpPr>
        <xdr:cNvPr id="313" name="直線コネクタ 312"/>
        <xdr:cNvCxnSpPr/>
      </xdr:nvCxnSpPr>
      <xdr:spPr>
        <a:xfrm>
          <a:off x="15671800" y="6451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37</xdr:row>
      <xdr:rowOff>107950</xdr:rowOff>
    </xdr:to>
    <xdr:cxnSp macro="">
      <xdr:nvCxnSpPr>
        <xdr:cNvPr id="316" name="直線コネクタ 315"/>
        <xdr:cNvCxnSpPr/>
      </xdr:nvCxnSpPr>
      <xdr:spPr>
        <a:xfrm>
          <a:off x="14782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100330</xdr:rowOff>
    </xdr:from>
    <xdr:to>
      <xdr:col>73</xdr:col>
      <xdr:colOff>180975</xdr:colOff>
      <xdr:row>37</xdr:row>
      <xdr:rowOff>153670</xdr:rowOff>
    </xdr:to>
    <xdr:cxnSp macro="">
      <xdr:nvCxnSpPr>
        <xdr:cNvPr id="319" name="直線コネクタ 318"/>
        <xdr:cNvCxnSpPr/>
      </xdr:nvCxnSpPr>
      <xdr:spPr>
        <a:xfrm flipV="1">
          <a:off x="13893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153670</xdr:rowOff>
    </xdr:from>
    <xdr:to>
      <xdr:col>69</xdr:col>
      <xdr:colOff>92075</xdr:colOff>
      <xdr:row>38</xdr:row>
      <xdr:rowOff>5080</xdr:rowOff>
    </xdr:to>
    <xdr:cxnSp macro="">
      <xdr:nvCxnSpPr>
        <xdr:cNvPr id="322" name="直線コネクタ 321"/>
        <xdr:cNvCxnSpPr/>
      </xdr:nvCxnSpPr>
      <xdr:spPr>
        <a:xfrm flipV="1">
          <a:off x="13004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2" name="楕円 331"/>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127017</xdr:rowOff>
    </xdr:from>
    <xdr:ext cx="762000" cy="259045"/>
    <xdr:sp macro="" textlink="">
      <xdr:nvSpPr>
        <xdr:cNvPr id="333" name="補助費等該当値テキスト"/>
        <xdr:cNvSpPr txBox="1"/>
      </xdr:nvSpPr>
      <xdr:spPr>
        <a:xfrm>
          <a:off x="165989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4" name="楕円 333"/>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35" name="テキスト ボックス 334"/>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36" name="楕円 335"/>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37" name="テキスト ボックス 336"/>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102870</xdr:rowOff>
    </xdr:from>
    <xdr:to>
      <xdr:col>69</xdr:col>
      <xdr:colOff>142875</xdr:colOff>
      <xdr:row>38</xdr:row>
      <xdr:rowOff>33020</xdr:rowOff>
    </xdr:to>
    <xdr:sp macro="" textlink="">
      <xdr:nvSpPr>
        <xdr:cNvPr id="338" name="楕円 337"/>
        <xdr:cNvSpPr/>
      </xdr:nvSpPr>
      <xdr:spPr>
        <a:xfrm>
          <a:off x="13843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39" name="テキスト ボックス 338"/>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40" name="楕円 339"/>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41" name="テキスト ボックス 340"/>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期財政計画に基づき、繰上償還を実施したことにより、類似団体平均を下回っている。今後も利子償還金の抑制・縮減を図るとともに、借入額についても償還額を上回ることがないよう適正な起債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30987</xdr:rowOff>
    </xdr:to>
    <xdr:cxnSp macro="">
      <xdr:nvCxnSpPr>
        <xdr:cNvPr id="371" name="直線コネクタ 370"/>
        <xdr:cNvCxnSpPr/>
      </xdr:nvCxnSpPr>
      <xdr:spPr>
        <a:xfrm>
          <a:off x="3987800" y="133949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21844</xdr:rowOff>
    </xdr:to>
    <xdr:cxnSp macro="">
      <xdr:nvCxnSpPr>
        <xdr:cNvPr id="374" name="直線コネクタ 373"/>
        <xdr:cNvCxnSpPr/>
      </xdr:nvCxnSpPr>
      <xdr:spPr>
        <a:xfrm>
          <a:off x="3098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165863</xdr:rowOff>
    </xdr:from>
    <xdr:to>
      <xdr:col>15</xdr:col>
      <xdr:colOff>98425</xdr:colOff>
      <xdr:row>78</xdr:row>
      <xdr:rowOff>26415</xdr:rowOff>
    </xdr:to>
    <xdr:cxnSp macro="">
      <xdr:nvCxnSpPr>
        <xdr:cNvPr id="377" name="直線コネクタ 376"/>
        <xdr:cNvCxnSpPr/>
      </xdr:nvCxnSpPr>
      <xdr:spPr>
        <a:xfrm flipV="1">
          <a:off x="2209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90424</xdr:rowOff>
    </xdr:to>
    <xdr:cxnSp macro="">
      <xdr:nvCxnSpPr>
        <xdr:cNvPr id="380" name="直線コネクタ 379"/>
        <xdr:cNvCxnSpPr/>
      </xdr:nvCxnSpPr>
      <xdr:spPr>
        <a:xfrm flipV="1">
          <a:off x="1320800" y="133995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4" name="テキスト ボックス 383"/>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90" name="楕円 389"/>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168164</xdr:rowOff>
    </xdr:from>
    <xdr:ext cx="762000" cy="259045"/>
    <xdr:sp macro="" textlink="">
      <xdr:nvSpPr>
        <xdr:cNvPr id="391" name="公債費該当値テキスト"/>
        <xdr:cNvSpPr txBox="1"/>
      </xdr:nvSpPr>
      <xdr:spPr>
        <a:xfrm>
          <a:off x="4914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2" name="楕円 391"/>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82821</xdr:rowOff>
    </xdr:from>
    <xdr:ext cx="736600" cy="259045"/>
    <xdr:sp macro="" textlink="">
      <xdr:nvSpPr>
        <xdr:cNvPr id="393" name="テキスト ボックス 392"/>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115063</xdr:rowOff>
    </xdr:from>
    <xdr:to>
      <xdr:col>15</xdr:col>
      <xdr:colOff>149225</xdr:colOff>
      <xdr:row>78</xdr:row>
      <xdr:rowOff>45213</xdr:rowOff>
    </xdr:to>
    <xdr:sp macro="" textlink="">
      <xdr:nvSpPr>
        <xdr:cNvPr id="394" name="楕円 39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55390</xdr:rowOff>
    </xdr:from>
    <xdr:ext cx="762000" cy="259045"/>
    <xdr:sp macro="" textlink="">
      <xdr:nvSpPr>
        <xdr:cNvPr id="395" name="テキスト ボックス 394"/>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6" name="楕円 395"/>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87392</xdr:rowOff>
    </xdr:from>
    <xdr:ext cx="762000" cy="259045"/>
    <xdr:sp macro="" textlink="">
      <xdr:nvSpPr>
        <xdr:cNvPr id="397" name="テキスト ボックス 396"/>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8" name="楕円 39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9" name="テキスト ボックス 39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中期財政計画に基づく適切な財政運営に努め、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今後も業務効率化による人件費の削減や内部管理経費の見直し、補助費等の適正支出に努め、財政の健全化に努める。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75</xdr:row>
      <xdr:rowOff>120142</xdr:rowOff>
    </xdr:to>
    <xdr:cxnSp macro="">
      <xdr:nvCxnSpPr>
        <xdr:cNvPr id="430" name="直線コネクタ 429"/>
        <xdr:cNvCxnSpPr/>
      </xdr:nvCxnSpPr>
      <xdr:spPr>
        <a:xfrm>
          <a:off x="15671800" y="1287373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170434</xdr:rowOff>
    </xdr:from>
    <xdr:to>
      <xdr:col>78</xdr:col>
      <xdr:colOff>69850</xdr:colOff>
      <xdr:row>75</xdr:row>
      <xdr:rowOff>14986</xdr:rowOff>
    </xdr:to>
    <xdr:cxnSp macro="">
      <xdr:nvCxnSpPr>
        <xdr:cNvPr id="433" name="直線コネクタ 432"/>
        <xdr:cNvCxnSpPr/>
      </xdr:nvCxnSpPr>
      <xdr:spPr>
        <a:xfrm>
          <a:off x="14782800" y="126862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26416</xdr:rowOff>
    </xdr:to>
    <xdr:cxnSp macro="">
      <xdr:nvCxnSpPr>
        <xdr:cNvPr id="436" name="直線コネクタ 435"/>
        <xdr:cNvCxnSpPr/>
      </xdr:nvCxnSpPr>
      <xdr:spPr>
        <a:xfrm flipV="1">
          <a:off x="13893800" y="12686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74</xdr:row>
      <xdr:rowOff>26416</xdr:rowOff>
    </xdr:to>
    <xdr:cxnSp macro="">
      <xdr:nvCxnSpPr>
        <xdr:cNvPr id="439" name="直線コネクタ 438"/>
        <xdr:cNvCxnSpPr/>
      </xdr:nvCxnSpPr>
      <xdr:spPr>
        <a:xfrm>
          <a:off x="13004800" y="126542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9" name="楕円 448"/>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50"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51" name="楕円 450"/>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52" name="テキスト ボックス 451"/>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119634</xdr:rowOff>
    </xdr:from>
    <xdr:to>
      <xdr:col>74</xdr:col>
      <xdr:colOff>31750</xdr:colOff>
      <xdr:row>74</xdr:row>
      <xdr:rowOff>49784</xdr:rowOff>
    </xdr:to>
    <xdr:sp macro="" textlink="">
      <xdr:nvSpPr>
        <xdr:cNvPr id="453" name="楕円 452"/>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59961</xdr:rowOff>
    </xdr:from>
    <xdr:ext cx="762000" cy="259045"/>
    <xdr:sp macro="" textlink="">
      <xdr:nvSpPr>
        <xdr:cNvPr id="454" name="テキスト ボックス 453"/>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55" name="楕円 454"/>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56" name="テキスト ボックス 455"/>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87630</xdr:rowOff>
    </xdr:from>
    <xdr:to>
      <xdr:col>65</xdr:col>
      <xdr:colOff>53975</xdr:colOff>
      <xdr:row>74</xdr:row>
      <xdr:rowOff>17780</xdr:rowOff>
    </xdr:to>
    <xdr:sp macro="" textlink="">
      <xdr:nvSpPr>
        <xdr:cNvPr id="457" name="楕円 456"/>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27957</xdr:rowOff>
    </xdr:from>
    <xdr:ext cx="762000" cy="259045"/>
    <xdr:sp macro="" textlink="">
      <xdr:nvSpPr>
        <xdr:cNvPr id="458" name="テキスト ボックス 457"/>
        <xdr:cNvSpPr txBox="1"/>
      </xdr:nvSpPr>
      <xdr:spPr>
        <a:xfrm>
          <a:off x="12623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59525</xdr:rowOff>
    </xdr:from>
    <xdr:to>
      <xdr:col>29</xdr:col>
      <xdr:colOff>127000</xdr:colOff>
      <xdr:row>16</xdr:row>
      <xdr:rowOff>89719</xdr:rowOff>
    </xdr:to>
    <xdr:cxnSp macro="">
      <xdr:nvCxnSpPr>
        <xdr:cNvPr id="50" name="直線コネクタ 49"/>
        <xdr:cNvCxnSpPr/>
      </xdr:nvCxnSpPr>
      <xdr:spPr bwMode="auto">
        <a:xfrm flipV="1">
          <a:off x="5003800" y="2850350"/>
          <a:ext cx="647700" cy="3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89719</xdr:rowOff>
    </xdr:from>
    <xdr:to>
      <xdr:col>26</xdr:col>
      <xdr:colOff>50800</xdr:colOff>
      <xdr:row>17</xdr:row>
      <xdr:rowOff>3213</xdr:rowOff>
    </xdr:to>
    <xdr:cxnSp macro="">
      <xdr:nvCxnSpPr>
        <xdr:cNvPr id="53" name="直線コネクタ 52"/>
        <xdr:cNvCxnSpPr/>
      </xdr:nvCxnSpPr>
      <xdr:spPr bwMode="auto">
        <a:xfrm flipV="1">
          <a:off x="4305300" y="2880544"/>
          <a:ext cx="698500" cy="84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3213</xdr:rowOff>
    </xdr:from>
    <xdr:to>
      <xdr:col>22</xdr:col>
      <xdr:colOff>114300</xdr:colOff>
      <xdr:row>17</xdr:row>
      <xdr:rowOff>13043</xdr:rowOff>
    </xdr:to>
    <xdr:cxnSp macro="">
      <xdr:nvCxnSpPr>
        <xdr:cNvPr id="56" name="直線コネクタ 55"/>
        <xdr:cNvCxnSpPr/>
      </xdr:nvCxnSpPr>
      <xdr:spPr bwMode="auto">
        <a:xfrm flipV="1">
          <a:off x="3606800" y="296548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13043</xdr:rowOff>
    </xdr:from>
    <xdr:to>
      <xdr:col>18</xdr:col>
      <xdr:colOff>177800</xdr:colOff>
      <xdr:row>17</xdr:row>
      <xdr:rowOff>24397</xdr:rowOff>
    </xdr:to>
    <xdr:cxnSp macro="">
      <xdr:nvCxnSpPr>
        <xdr:cNvPr id="59" name="直線コネクタ 58"/>
        <xdr:cNvCxnSpPr/>
      </xdr:nvCxnSpPr>
      <xdr:spPr bwMode="auto">
        <a:xfrm flipV="1">
          <a:off x="2908300" y="2975318"/>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8725</xdr:rowOff>
    </xdr:from>
    <xdr:to>
      <xdr:col>29</xdr:col>
      <xdr:colOff>177800</xdr:colOff>
      <xdr:row>16</xdr:row>
      <xdr:rowOff>110325</xdr:rowOff>
    </xdr:to>
    <xdr:sp macro="" textlink="">
      <xdr:nvSpPr>
        <xdr:cNvPr id="69" name="楕円 68"/>
        <xdr:cNvSpPr/>
      </xdr:nvSpPr>
      <xdr:spPr bwMode="auto">
        <a:xfrm>
          <a:off x="5600700" y="279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152252</xdr:rowOff>
    </xdr:from>
    <xdr:ext cx="762000" cy="259045"/>
    <xdr:sp macro="" textlink="">
      <xdr:nvSpPr>
        <xdr:cNvPr id="70" name="人口1人当たり決算額の推移該当値テキスト130"/>
        <xdr:cNvSpPr txBox="1"/>
      </xdr:nvSpPr>
      <xdr:spPr>
        <a:xfrm>
          <a:off x="5740400" y="27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38919</xdr:rowOff>
    </xdr:from>
    <xdr:to>
      <xdr:col>26</xdr:col>
      <xdr:colOff>101600</xdr:colOff>
      <xdr:row>16</xdr:row>
      <xdr:rowOff>140519</xdr:rowOff>
    </xdr:to>
    <xdr:sp macro="" textlink="">
      <xdr:nvSpPr>
        <xdr:cNvPr id="71" name="楕円 70"/>
        <xdr:cNvSpPr/>
      </xdr:nvSpPr>
      <xdr:spPr bwMode="auto">
        <a:xfrm>
          <a:off x="4953000" y="282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125296</xdr:rowOff>
    </xdr:from>
    <xdr:ext cx="736600" cy="259045"/>
    <xdr:sp macro="" textlink="">
      <xdr:nvSpPr>
        <xdr:cNvPr id="72" name="テキスト ボックス 71"/>
        <xdr:cNvSpPr txBox="1"/>
      </xdr:nvSpPr>
      <xdr:spPr>
        <a:xfrm>
          <a:off x="4622800" y="2916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123863</xdr:rowOff>
    </xdr:from>
    <xdr:to>
      <xdr:col>22</xdr:col>
      <xdr:colOff>165100</xdr:colOff>
      <xdr:row>17</xdr:row>
      <xdr:rowOff>54013</xdr:rowOff>
    </xdr:to>
    <xdr:sp macro="" textlink="">
      <xdr:nvSpPr>
        <xdr:cNvPr id="73" name="楕円 72"/>
        <xdr:cNvSpPr/>
      </xdr:nvSpPr>
      <xdr:spPr bwMode="auto">
        <a:xfrm>
          <a:off x="4254500" y="2914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38790</xdr:rowOff>
    </xdr:from>
    <xdr:ext cx="762000" cy="259045"/>
    <xdr:sp macro="" textlink="">
      <xdr:nvSpPr>
        <xdr:cNvPr id="74" name="テキスト ボックス 73"/>
        <xdr:cNvSpPr txBox="1"/>
      </xdr:nvSpPr>
      <xdr:spPr>
        <a:xfrm>
          <a:off x="3924300" y="300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133693</xdr:rowOff>
    </xdr:from>
    <xdr:to>
      <xdr:col>19</xdr:col>
      <xdr:colOff>38100</xdr:colOff>
      <xdr:row>17</xdr:row>
      <xdr:rowOff>63843</xdr:rowOff>
    </xdr:to>
    <xdr:sp macro="" textlink="">
      <xdr:nvSpPr>
        <xdr:cNvPr id="75" name="楕円 74"/>
        <xdr:cNvSpPr/>
      </xdr:nvSpPr>
      <xdr:spPr bwMode="auto">
        <a:xfrm>
          <a:off x="3556000" y="292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48620</xdr:rowOff>
    </xdr:from>
    <xdr:ext cx="762000" cy="259045"/>
    <xdr:sp macro="" textlink="">
      <xdr:nvSpPr>
        <xdr:cNvPr id="76" name="テキスト ボックス 75"/>
        <xdr:cNvSpPr txBox="1"/>
      </xdr:nvSpPr>
      <xdr:spPr>
        <a:xfrm>
          <a:off x="3225800" y="301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145047</xdr:rowOff>
    </xdr:from>
    <xdr:to>
      <xdr:col>15</xdr:col>
      <xdr:colOff>101600</xdr:colOff>
      <xdr:row>17</xdr:row>
      <xdr:rowOff>75197</xdr:rowOff>
    </xdr:to>
    <xdr:sp macro="" textlink="">
      <xdr:nvSpPr>
        <xdr:cNvPr id="77" name="楕円 76"/>
        <xdr:cNvSpPr/>
      </xdr:nvSpPr>
      <xdr:spPr bwMode="auto">
        <a:xfrm>
          <a:off x="2857500" y="2935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59974</xdr:rowOff>
    </xdr:from>
    <xdr:ext cx="762000" cy="259045"/>
    <xdr:sp macro="" textlink="">
      <xdr:nvSpPr>
        <xdr:cNvPr id="78" name="テキスト ボックス 77"/>
        <xdr:cNvSpPr txBox="1"/>
      </xdr:nvSpPr>
      <xdr:spPr>
        <a:xfrm>
          <a:off x="2527300" y="30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13424</xdr:rowOff>
    </xdr:from>
    <xdr:to>
      <xdr:col>29</xdr:col>
      <xdr:colOff>127000</xdr:colOff>
      <xdr:row>36</xdr:row>
      <xdr:rowOff>80518</xdr:rowOff>
    </xdr:to>
    <xdr:cxnSp macro="">
      <xdr:nvCxnSpPr>
        <xdr:cNvPr id="111" name="直線コネクタ 110"/>
        <xdr:cNvCxnSpPr/>
      </xdr:nvCxnSpPr>
      <xdr:spPr bwMode="auto">
        <a:xfrm flipV="1">
          <a:off x="5003800" y="6966674"/>
          <a:ext cx="647700" cy="6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67716</xdr:rowOff>
    </xdr:from>
    <xdr:to>
      <xdr:col>26</xdr:col>
      <xdr:colOff>50800</xdr:colOff>
      <xdr:row>36</xdr:row>
      <xdr:rowOff>80518</xdr:rowOff>
    </xdr:to>
    <xdr:cxnSp macro="">
      <xdr:nvCxnSpPr>
        <xdr:cNvPr id="114" name="直線コネクタ 113"/>
        <xdr:cNvCxnSpPr/>
      </xdr:nvCxnSpPr>
      <xdr:spPr bwMode="auto">
        <a:xfrm>
          <a:off x="4305300" y="7020966"/>
          <a:ext cx="698500" cy="12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51086</xdr:rowOff>
    </xdr:from>
    <xdr:to>
      <xdr:col>22</xdr:col>
      <xdr:colOff>114300</xdr:colOff>
      <xdr:row>36</xdr:row>
      <xdr:rowOff>67716</xdr:rowOff>
    </xdr:to>
    <xdr:cxnSp macro="">
      <xdr:nvCxnSpPr>
        <xdr:cNvPr id="117" name="直線コネクタ 116"/>
        <xdr:cNvCxnSpPr/>
      </xdr:nvCxnSpPr>
      <xdr:spPr bwMode="auto">
        <a:xfrm>
          <a:off x="3606800" y="7004336"/>
          <a:ext cx="698500" cy="16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297993</xdr:rowOff>
    </xdr:from>
    <xdr:to>
      <xdr:col>18</xdr:col>
      <xdr:colOff>177800</xdr:colOff>
      <xdr:row>36</xdr:row>
      <xdr:rowOff>51086</xdr:rowOff>
    </xdr:to>
    <xdr:cxnSp macro="">
      <xdr:nvCxnSpPr>
        <xdr:cNvPr id="120" name="直線コネクタ 119"/>
        <xdr:cNvCxnSpPr/>
      </xdr:nvCxnSpPr>
      <xdr:spPr bwMode="auto">
        <a:xfrm>
          <a:off x="2908300" y="6908343"/>
          <a:ext cx="698500" cy="9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305524</xdr:rowOff>
    </xdr:from>
    <xdr:to>
      <xdr:col>29</xdr:col>
      <xdr:colOff>177800</xdr:colOff>
      <xdr:row>36</xdr:row>
      <xdr:rowOff>64224</xdr:rowOff>
    </xdr:to>
    <xdr:sp macro="" textlink="">
      <xdr:nvSpPr>
        <xdr:cNvPr id="130" name="楕円 129"/>
        <xdr:cNvSpPr/>
      </xdr:nvSpPr>
      <xdr:spPr bwMode="auto">
        <a:xfrm>
          <a:off x="5600700" y="691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277601</xdr:rowOff>
    </xdr:from>
    <xdr:ext cx="762000" cy="259045"/>
    <xdr:sp macro="" textlink="">
      <xdr:nvSpPr>
        <xdr:cNvPr id="131" name="人口1人当たり決算額の推移該当値テキスト445"/>
        <xdr:cNvSpPr txBox="1"/>
      </xdr:nvSpPr>
      <xdr:spPr>
        <a:xfrm>
          <a:off x="5740400" y="688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29718</xdr:rowOff>
    </xdr:from>
    <xdr:to>
      <xdr:col>26</xdr:col>
      <xdr:colOff>101600</xdr:colOff>
      <xdr:row>36</xdr:row>
      <xdr:rowOff>131318</xdr:rowOff>
    </xdr:to>
    <xdr:sp macro="" textlink="">
      <xdr:nvSpPr>
        <xdr:cNvPr id="132" name="楕円 131"/>
        <xdr:cNvSpPr/>
      </xdr:nvSpPr>
      <xdr:spPr bwMode="auto">
        <a:xfrm>
          <a:off x="4953000" y="6982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116095</xdr:rowOff>
    </xdr:from>
    <xdr:ext cx="736600" cy="259045"/>
    <xdr:sp macro="" textlink="">
      <xdr:nvSpPr>
        <xdr:cNvPr id="133" name="テキスト ボックス 132"/>
        <xdr:cNvSpPr txBox="1"/>
      </xdr:nvSpPr>
      <xdr:spPr>
        <a:xfrm>
          <a:off x="4622800" y="706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16916</xdr:rowOff>
    </xdr:from>
    <xdr:to>
      <xdr:col>22</xdr:col>
      <xdr:colOff>165100</xdr:colOff>
      <xdr:row>36</xdr:row>
      <xdr:rowOff>118516</xdr:rowOff>
    </xdr:to>
    <xdr:sp macro="" textlink="">
      <xdr:nvSpPr>
        <xdr:cNvPr id="134" name="楕円 133"/>
        <xdr:cNvSpPr/>
      </xdr:nvSpPr>
      <xdr:spPr bwMode="auto">
        <a:xfrm>
          <a:off x="4254500" y="69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103293</xdr:rowOff>
    </xdr:from>
    <xdr:ext cx="762000" cy="259045"/>
    <xdr:sp macro="" textlink="">
      <xdr:nvSpPr>
        <xdr:cNvPr id="135" name="テキスト ボックス 134"/>
        <xdr:cNvSpPr txBox="1"/>
      </xdr:nvSpPr>
      <xdr:spPr>
        <a:xfrm>
          <a:off x="3924300" y="70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286</xdr:rowOff>
    </xdr:from>
    <xdr:to>
      <xdr:col>19</xdr:col>
      <xdr:colOff>38100</xdr:colOff>
      <xdr:row>36</xdr:row>
      <xdr:rowOff>101886</xdr:rowOff>
    </xdr:to>
    <xdr:sp macro="" textlink="">
      <xdr:nvSpPr>
        <xdr:cNvPr id="136" name="楕円 135"/>
        <xdr:cNvSpPr/>
      </xdr:nvSpPr>
      <xdr:spPr bwMode="auto">
        <a:xfrm>
          <a:off x="3556000" y="6953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86663</xdr:rowOff>
    </xdr:from>
    <xdr:ext cx="762000" cy="259045"/>
    <xdr:sp macro="" textlink="">
      <xdr:nvSpPr>
        <xdr:cNvPr id="137" name="テキスト ボックス 136"/>
        <xdr:cNvSpPr txBox="1"/>
      </xdr:nvSpPr>
      <xdr:spPr>
        <a:xfrm>
          <a:off x="3225800" y="703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247193</xdr:rowOff>
    </xdr:from>
    <xdr:to>
      <xdr:col>15</xdr:col>
      <xdr:colOff>101600</xdr:colOff>
      <xdr:row>36</xdr:row>
      <xdr:rowOff>5893</xdr:rowOff>
    </xdr:to>
    <xdr:sp macro="" textlink="">
      <xdr:nvSpPr>
        <xdr:cNvPr id="138" name="楕円 137"/>
        <xdr:cNvSpPr/>
      </xdr:nvSpPr>
      <xdr:spPr bwMode="auto">
        <a:xfrm>
          <a:off x="2857500" y="685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333570</xdr:rowOff>
    </xdr:from>
    <xdr:ext cx="762000" cy="259045"/>
    <xdr:sp macro="" textlink="">
      <xdr:nvSpPr>
        <xdr:cNvPr id="139" name="テキスト ボックス 138"/>
        <xdr:cNvSpPr txBox="1"/>
      </xdr:nvSpPr>
      <xdr:spPr>
        <a:xfrm>
          <a:off x="2527300" y="69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44,041
43,502
214.31
29,406,037
28,379,281
789,611
16,804,912
20,365,291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82893</xdr:rowOff>
    </xdr:from>
    <xdr:to>
      <xdr:col>24</xdr:col>
      <xdr:colOff>63500</xdr:colOff>
      <xdr:row>35</xdr:row>
      <xdr:rowOff>108088</xdr:rowOff>
    </xdr:to>
    <xdr:cxnSp macro="">
      <xdr:nvCxnSpPr>
        <xdr:cNvPr id="63" name="直線コネクタ 62"/>
        <xdr:cNvCxnSpPr/>
      </xdr:nvCxnSpPr>
      <xdr:spPr>
        <a:xfrm flipV="1">
          <a:off x="3797300" y="6083643"/>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108088</xdr:rowOff>
    </xdr:from>
    <xdr:to>
      <xdr:col>19</xdr:col>
      <xdr:colOff>177800</xdr:colOff>
      <xdr:row>35</xdr:row>
      <xdr:rowOff>154347</xdr:rowOff>
    </xdr:to>
    <xdr:cxnSp macro="">
      <xdr:nvCxnSpPr>
        <xdr:cNvPr id="66" name="直線コネクタ 65"/>
        <xdr:cNvCxnSpPr/>
      </xdr:nvCxnSpPr>
      <xdr:spPr>
        <a:xfrm flipV="1">
          <a:off x="2908300" y="6108838"/>
          <a:ext cx="889000" cy="4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149905</xdr:rowOff>
    </xdr:from>
    <xdr:to>
      <xdr:col>15</xdr:col>
      <xdr:colOff>50800</xdr:colOff>
      <xdr:row>35</xdr:row>
      <xdr:rowOff>154347</xdr:rowOff>
    </xdr:to>
    <xdr:cxnSp macro="">
      <xdr:nvCxnSpPr>
        <xdr:cNvPr id="69" name="直線コネクタ 68"/>
        <xdr:cNvCxnSpPr/>
      </xdr:nvCxnSpPr>
      <xdr:spPr>
        <a:xfrm>
          <a:off x="2019300" y="6150655"/>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149905</xdr:rowOff>
    </xdr:from>
    <xdr:to>
      <xdr:col>10</xdr:col>
      <xdr:colOff>114300</xdr:colOff>
      <xdr:row>35</xdr:row>
      <xdr:rowOff>159000</xdr:rowOff>
    </xdr:to>
    <xdr:cxnSp macro="">
      <xdr:nvCxnSpPr>
        <xdr:cNvPr id="72" name="直線コネクタ 71"/>
        <xdr:cNvCxnSpPr/>
      </xdr:nvCxnSpPr>
      <xdr:spPr>
        <a:xfrm flipV="1">
          <a:off x="1130300" y="6150655"/>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32093</xdr:rowOff>
    </xdr:from>
    <xdr:to>
      <xdr:col>24</xdr:col>
      <xdr:colOff>114300</xdr:colOff>
      <xdr:row>35</xdr:row>
      <xdr:rowOff>133693</xdr:rowOff>
    </xdr:to>
    <xdr:sp macro="" textlink="">
      <xdr:nvSpPr>
        <xdr:cNvPr id="82" name="楕円 81"/>
        <xdr:cNvSpPr/>
      </xdr:nvSpPr>
      <xdr:spPr>
        <a:xfrm>
          <a:off x="4584700" y="60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10520</xdr:rowOff>
    </xdr:from>
    <xdr:ext cx="534377" cy="259045"/>
    <xdr:sp macro="" textlink="">
      <xdr:nvSpPr>
        <xdr:cNvPr id="83" name="人件費該当値テキスト"/>
        <xdr:cNvSpPr txBox="1"/>
      </xdr:nvSpPr>
      <xdr:spPr>
        <a:xfrm>
          <a:off x="4686300" y="60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57288</xdr:rowOff>
    </xdr:from>
    <xdr:to>
      <xdr:col>20</xdr:col>
      <xdr:colOff>38100</xdr:colOff>
      <xdr:row>35</xdr:row>
      <xdr:rowOff>158888</xdr:rowOff>
    </xdr:to>
    <xdr:sp macro="" textlink="">
      <xdr:nvSpPr>
        <xdr:cNvPr id="84" name="楕円 83"/>
        <xdr:cNvSpPr/>
      </xdr:nvSpPr>
      <xdr:spPr>
        <a:xfrm>
          <a:off x="3746500" y="60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150015</xdr:rowOff>
    </xdr:from>
    <xdr:ext cx="534377" cy="259045"/>
    <xdr:sp macro="" textlink="">
      <xdr:nvSpPr>
        <xdr:cNvPr id="85" name="テキスト ボックス 84"/>
        <xdr:cNvSpPr txBox="1"/>
      </xdr:nvSpPr>
      <xdr:spPr>
        <a:xfrm>
          <a:off x="3530111" y="61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103547</xdr:rowOff>
    </xdr:from>
    <xdr:to>
      <xdr:col>15</xdr:col>
      <xdr:colOff>101600</xdr:colOff>
      <xdr:row>36</xdr:row>
      <xdr:rowOff>33697</xdr:rowOff>
    </xdr:to>
    <xdr:sp macro="" textlink="">
      <xdr:nvSpPr>
        <xdr:cNvPr id="86" name="楕円 85"/>
        <xdr:cNvSpPr/>
      </xdr:nvSpPr>
      <xdr:spPr>
        <a:xfrm>
          <a:off x="2857500" y="61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24824</xdr:rowOff>
    </xdr:from>
    <xdr:ext cx="534377" cy="259045"/>
    <xdr:sp macro="" textlink="">
      <xdr:nvSpPr>
        <xdr:cNvPr id="87" name="テキスト ボックス 86"/>
        <xdr:cNvSpPr txBox="1"/>
      </xdr:nvSpPr>
      <xdr:spPr>
        <a:xfrm>
          <a:off x="2641111" y="619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99105</xdr:rowOff>
    </xdr:from>
    <xdr:to>
      <xdr:col>10</xdr:col>
      <xdr:colOff>165100</xdr:colOff>
      <xdr:row>36</xdr:row>
      <xdr:rowOff>29255</xdr:rowOff>
    </xdr:to>
    <xdr:sp macro="" textlink="">
      <xdr:nvSpPr>
        <xdr:cNvPr id="88" name="楕円 87"/>
        <xdr:cNvSpPr/>
      </xdr:nvSpPr>
      <xdr:spPr>
        <a:xfrm>
          <a:off x="1968500" y="60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20382</xdr:rowOff>
    </xdr:from>
    <xdr:ext cx="534377" cy="259045"/>
    <xdr:sp macro="" textlink="">
      <xdr:nvSpPr>
        <xdr:cNvPr id="89" name="テキスト ボックス 88"/>
        <xdr:cNvSpPr txBox="1"/>
      </xdr:nvSpPr>
      <xdr:spPr>
        <a:xfrm>
          <a:off x="1752111" y="61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108200</xdr:rowOff>
    </xdr:from>
    <xdr:to>
      <xdr:col>6</xdr:col>
      <xdr:colOff>38100</xdr:colOff>
      <xdr:row>36</xdr:row>
      <xdr:rowOff>38350</xdr:rowOff>
    </xdr:to>
    <xdr:sp macro="" textlink="">
      <xdr:nvSpPr>
        <xdr:cNvPr id="90" name="楕円 89"/>
        <xdr:cNvSpPr/>
      </xdr:nvSpPr>
      <xdr:spPr>
        <a:xfrm>
          <a:off x="1079500" y="61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29477</xdr:rowOff>
    </xdr:from>
    <xdr:ext cx="534377" cy="259045"/>
    <xdr:sp macro="" textlink="">
      <xdr:nvSpPr>
        <xdr:cNvPr id="91" name="テキスト ボックス 90"/>
        <xdr:cNvSpPr txBox="1"/>
      </xdr:nvSpPr>
      <xdr:spPr>
        <a:xfrm>
          <a:off x="863111" y="620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54261</xdr:rowOff>
    </xdr:from>
    <xdr:to>
      <xdr:col>24</xdr:col>
      <xdr:colOff>63500</xdr:colOff>
      <xdr:row>58</xdr:row>
      <xdr:rowOff>89103</xdr:rowOff>
    </xdr:to>
    <xdr:cxnSp macro="">
      <xdr:nvCxnSpPr>
        <xdr:cNvPr id="125" name="直線コネクタ 124"/>
        <xdr:cNvCxnSpPr/>
      </xdr:nvCxnSpPr>
      <xdr:spPr>
        <a:xfrm flipV="1">
          <a:off x="3797300" y="9998361"/>
          <a:ext cx="8382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89103</xdr:rowOff>
    </xdr:from>
    <xdr:to>
      <xdr:col>19</xdr:col>
      <xdr:colOff>177800</xdr:colOff>
      <xdr:row>58</xdr:row>
      <xdr:rowOff>92570</xdr:rowOff>
    </xdr:to>
    <xdr:cxnSp macro="">
      <xdr:nvCxnSpPr>
        <xdr:cNvPr id="128" name="直線コネクタ 127"/>
        <xdr:cNvCxnSpPr/>
      </xdr:nvCxnSpPr>
      <xdr:spPr>
        <a:xfrm flipV="1">
          <a:off x="2908300" y="10033203"/>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92570</xdr:rowOff>
    </xdr:from>
    <xdr:to>
      <xdr:col>15</xdr:col>
      <xdr:colOff>50800</xdr:colOff>
      <xdr:row>58</xdr:row>
      <xdr:rowOff>92970</xdr:rowOff>
    </xdr:to>
    <xdr:cxnSp macro="">
      <xdr:nvCxnSpPr>
        <xdr:cNvPr id="131" name="直線コネクタ 130"/>
        <xdr:cNvCxnSpPr/>
      </xdr:nvCxnSpPr>
      <xdr:spPr>
        <a:xfrm flipV="1">
          <a:off x="2019300" y="1003667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92970</xdr:rowOff>
    </xdr:from>
    <xdr:to>
      <xdr:col>10</xdr:col>
      <xdr:colOff>114300</xdr:colOff>
      <xdr:row>58</xdr:row>
      <xdr:rowOff>119917</xdr:rowOff>
    </xdr:to>
    <xdr:cxnSp macro="">
      <xdr:nvCxnSpPr>
        <xdr:cNvPr id="134" name="直線コネクタ 133"/>
        <xdr:cNvCxnSpPr/>
      </xdr:nvCxnSpPr>
      <xdr:spPr>
        <a:xfrm flipV="1">
          <a:off x="1130300" y="10037070"/>
          <a:ext cx="889000" cy="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3461</xdr:rowOff>
    </xdr:from>
    <xdr:to>
      <xdr:col>24</xdr:col>
      <xdr:colOff>114300</xdr:colOff>
      <xdr:row>58</xdr:row>
      <xdr:rowOff>105061</xdr:rowOff>
    </xdr:to>
    <xdr:sp macro="" textlink="">
      <xdr:nvSpPr>
        <xdr:cNvPr id="144" name="楕円 143"/>
        <xdr:cNvSpPr/>
      </xdr:nvSpPr>
      <xdr:spPr>
        <a:xfrm>
          <a:off x="4584700" y="99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89838</xdr:rowOff>
    </xdr:from>
    <xdr:ext cx="534377" cy="259045"/>
    <xdr:sp macro="" textlink="">
      <xdr:nvSpPr>
        <xdr:cNvPr id="145" name="物件費該当値テキスト"/>
        <xdr:cNvSpPr txBox="1"/>
      </xdr:nvSpPr>
      <xdr:spPr>
        <a:xfrm>
          <a:off x="4686300" y="98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38303</xdr:rowOff>
    </xdr:from>
    <xdr:to>
      <xdr:col>20</xdr:col>
      <xdr:colOff>38100</xdr:colOff>
      <xdr:row>58</xdr:row>
      <xdr:rowOff>139903</xdr:rowOff>
    </xdr:to>
    <xdr:sp macro="" textlink="">
      <xdr:nvSpPr>
        <xdr:cNvPr id="146" name="楕円 145"/>
        <xdr:cNvSpPr/>
      </xdr:nvSpPr>
      <xdr:spPr>
        <a:xfrm>
          <a:off x="3746500" y="998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131030</xdr:rowOff>
    </xdr:from>
    <xdr:ext cx="534377" cy="259045"/>
    <xdr:sp macro="" textlink="">
      <xdr:nvSpPr>
        <xdr:cNvPr id="147" name="テキスト ボックス 146"/>
        <xdr:cNvSpPr txBox="1"/>
      </xdr:nvSpPr>
      <xdr:spPr>
        <a:xfrm>
          <a:off x="3530111" y="1007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41770</xdr:rowOff>
    </xdr:from>
    <xdr:to>
      <xdr:col>15</xdr:col>
      <xdr:colOff>101600</xdr:colOff>
      <xdr:row>58</xdr:row>
      <xdr:rowOff>143370</xdr:rowOff>
    </xdr:to>
    <xdr:sp macro="" textlink="">
      <xdr:nvSpPr>
        <xdr:cNvPr id="148" name="楕円 147"/>
        <xdr:cNvSpPr/>
      </xdr:nvSpPr>
      <xdr:spPr>
        <a:xfrm>
          <a:off x="2857500" y="99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134497</xdr:rowOff>
    </xdr:from>
    <xdr:ext cx="534377" cy="259045"/>
    <xdr:sp macro="" textlink="">
      <xdr:nvSpPr>
        <xdr:cNvPr id="149" name="テキスト ボックス 148"/>
        <xdr:cNvSpPr txBox="1"/>
      </xdr:nvSpPr>
      <xdr:spPr>
        <a:xfrm>
          <a:off x="2641111" y="100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42170</xdr:rowOff>
    </xdr:from>
    <xdr:to>
      <xdr:col>10</xdr:col>
      <xdr:colOff>165100</xdr:colOff>
      <xdr:row>58</xdr:row>
      <xdr:rowOff>143770</xdr:rowOff>
    </xdr:to>
    <xdr:sp macro="" textlink="">
      <xdr:nvSpPr>
        <xdr:cNvPr id="150" name="楕円 149"/>
        <xdr:cNvSpPr/>
      </xdr:nvSpPr>
      <xdr:spPr>
        <a:xfrm>
          <a:off x="1968500" y="9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134897</xdr:rowOff>
    </xdr:from>
    <xdr:ext cx="534377" cy="259045"/>
    <xdr:sp macro="" textlink="">
      <xdr:nvSpPr>
        <xdr:cNvPr id="151" name="テキスト ボックス 150"/>
        <xdr:cNvSpPr txBox="1"/>
      </xdr:nvSpPr>
      <xdr:spPr>
        <a:xfrm>
          <a:off x="1752111" y="100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69117</xdr:rowOff>
    </xdr:from>
    <xdr:to>
      <xdr:col>6</xdr:col>
      <xdr:colOff>38100</xdr:colOff>
      <xdr:row>58</xdr:row>
      <xdr:rowOff>170717</xdr:rowOff>
    </xdr:to>
    <xdr:sp macro="" textlink="">
      <xdr:nvSpPr>
        <xdr:cNvPr id="152" name="楕円 151"/>
        <xdr:cNvSpPr/>
      </xdr:nvSpPr>
      <xdr:spPr>
        <a:xfrm>
          <a:off x="1079500" y="100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161844</xdr:rowOff>
    </xdr:from>
    <xdr:ext cx="534377" cy="259045"/>
    <xdr:sp macro="" textlink="">
      <xdr:nvSpPr>
        <xdr:cNvPr id="153" name="テキスト ボックス 152"/>
        <xdr:cNvSpPr txBox="1"/>
      </xdr:nvSpPr>
      <xdr:spPr>
        <a:xfrm>
          <a:off x="863111" y="101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44489</xdr:rowOff>
    </xdr:from>
    <xdr:to>
      <xdr:col>24</xdr:col>
      <xdr:colOff>63500</xdr:colOff>
      <xdr:row>78</xdr:row>
      <xdr:rowOff>49106</xdr:rowOff>
    </xdr:to>
    <xdr:cxnSp macro="">
      <xdr:nvCxnSpPr>
        <xdr:cNvPr id="180" name="直線コネクタ 179"/>
        <xdr:cNvCxnSpPr/>
      </xdr:nvCxnSpPr>
      <xdr:spPr>
        <a:xfrm flipV="1">
          <a:off x="3797300" y="13417589"/>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49106</xdr:rowOff>
    </xdr:from>
    <xdr:to>
      <xdr:col>19</xdr:col>
      <xdr:colOff>177800</xdr:colOff>
      <xdr:row>78</xdr:row>
      <xdr:rowOff>67828</xdr:rowOff>
    </xdr:to>
    <xdr:cxnSp macro="">
      <xdr:nvCxnSpPr>
        <xdr:cNvPr id="183" name="直線コネクタ 182"/>
        <xdr:cNvCxnSpPr/>
      </xdr:nvCxnSpPr>
      <xdr:spPr>
        <a:xfrm flipV="1">
          <a:off x="2908300" y="13422206"/>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67828</xdr:rowOff>
    </xdr:from>
    <xdr:to>
      <xdr:col>15</xdr:col>
      <xdr:colOff>50800</xdr:colOff>
      <xdr:row>78</xdr:row>
      <xdr:rowOff>106462</xdr:rowOff>
    </xdr:to>
    <xdr:cxnSp macro="">
      <xdr:nvCxnSpPr>
        <xdr:cNvPr id="186" name="直線コネクタ 185"/>
        <xdr:cNvCxnSpPr/>
      </xdr:nvCxnSpPr>
      <xdr:spPr>
        <a:xfrm flipV="1">
          <a:off x="2019300" y="13440928"/>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106462</xdr:rowOff>
    </xdr:from>
    <xdr:to>
      <xdr:col>10</xdr:col>
      <xdr:colOff>114300</xdr:colOff>
      <xdr:row>78</xdr:row>
      <xdr:rowOff>117114</xdr:rowOff>
    </xdr:to>
    <xdr:cxnSp macro="">
      <xdr:nvCxnSpPr>
        <xdr:cNvPr id="189" name="直線コネクタ 188"/>
        <xdr:cNvCxnSpPr/>
      </xdr:nvCxnSpPr>
      <xdr:spPr>
        <a:xfrm flipV="1">
          <a:off x="1130300" y="13479562"/>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165139</xdr:rowOff>
    </xdr:from>
    <xdr:to>
      <xdr:col>24</xdr:col>
      <xdr:colOff>114300</xdr:colOff>
      <xdr:row>78</xdr:row>
      <xdr:rowOff>95289</xdr:rowOff>
    </xdr:to>
    <xdr:sp macro="" textlink="">
      <xdr:nvSpPr>
        <xdr:cNvPr id="199" name="楕円 198"/>
        <xdr:cNvSpPr/>
      </xdr:nvSpPr>
      <xdr:spPr>
        <a:xfrm>
          <a:off x="45847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80066</xdr:rowOff>
    </xdr:from>
    <xdr:ext cx="469744" cy="259045"/>
    <xdr:sp macro="" textlink="">
      <xdr:nvSpPr>
        <xdr:cNvPr id="200" name="維持補修費該当値テキスト"/>
        <xdr:cNvSpPr txBox="1"/>
      </xdr:nvSpPr>
      <xdr:spPr>
        <a:xfrm>
          <a:off x="4686300" y="132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169756</xdr:rowOff>
    </xdr:from>
    <xdr:to>
      <xdr:col>20</xdr:col>
      <xdr:colOff>38100</xdr:colOff>
      <xdr:row>78</xdr:row>
      <xdr:rowOff>99906</xdr:rowOff>
    </xdr:to>
    <xdr:sp macro="" textlink="">
      <xdr:nvSpPr>
        <xdr:cNvPr id="201" name="楕円 200"/>
        <xdr:cNvSpPr/>
      </xdr:nvSpPr>
      <xdr:spPr>
        <a:xfrm>
          <a:off x="3746500" y="133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91033</xdr:rowOff>
    </xdr:from>
    <xdr:ext cx="469744" cy="259045"/>
    <xdr:sp macro="" textlink="">
      <xdr:nvSpPr>
        <xdr:cNvPr id="202" name="テキスト ボックス 201"/>
        <xdr:cNvSpPr txBox="1"/>
      </xdr:nvSpPr>
      <xdr:spPr>
        <a:xfrm>
          <a:off x="3562428" y="134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17028</xdr:rowOff>
    </xdr:from>
    <xdr:to>
      <xdr:col>15</xdr:col>
      <xdr:colOff>101600</xdr:colOff>
      <xdr:row>78</xdr:row>
      <xdr:rowOff>118628</xdr:rowOff>
    </xdr:to>
    <xdr:sp macro="" textlink="">
      <xdr:nvSpPr>
        <xdr:cNvPr id="203" name="楕円 202"/>
        <xdr:cNvSpPr/>
      </xdr:nvSpPr>
      <xdr:spPr>
        <a:xfrm>
          <a:off x="2857500" y="133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109755</xdr:rowOff>
    </xdr:from>
    <xdr:ext cx="469744" cy="259045"/>
    <xdr:sp macro="" textlink="">
      <xdr:nvSpPr>
        <xdr:cNvPr id="204" name="テキスト ボックス 203"/>
        <xdr:cNvSpPr txBox="1"/>
      </xdr:nvSpPr>
      <xdr:spPr>
        <a:xfrm>
          <a:off x="2673428" y="134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55662</xdr:rowOff>
    </xdr:from>
    <xdr:to>
      <xdr:col>10</xdr:col>
      <xdr:colOff>165100</xdr:colOff>
      <xdr:row>78</xdr:row>
      <xdr:rowOff>157262</xdr:rowOff>
    </xdr:to>
    <xdr:sp macro="" textlink="">
      <xdr:nvSpPr>
        <xdr:cNvPr id="205" name="楕円 204"/>
        <xdr:cNvSpPr/>
      </xdr:nvSpPr>
      <xdr:spPr>
        <a:xfrm>
          <a:off x="1968500" y="134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148389</xdr:rowOff>
    </xdr:from>
    <xdr:ext cx="469744" cy="259045"/>
    <xdr:sp macro="" textlink="">
      <xdr:nvSpPr>
        <xdr:cNvPr id="206" name="テキスト ボックス 205"/>
        <xdr:cNvSpPr txBox="1"/>
      </xdr:nvSpPr>
      <xdr:spPr>
        <a:xfrm>
          <a:off x="1784428" y="1352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66314</xdr:rowOff>
    </xdr:from>
    <xdr:to>
      <xdr:col>6</xdr:col>
      <xdr:colOff>38100</xdr:colOff>
      <xdr:row>78</xdr:row>
      <xdr:rowOff>167914</xdr:rowOff>
    </xdr:to>
    <xdr:sp macro="" textlink="">
      <xdr:nvSpPr>
        <xdr:cNvPr id="207" name="楕円 206"/>
        <xdr:cNvSpPr/>
      </xdr:nvSpPr>
      <xdr:spPr>
        <a:xfrm>
          <a:off x="1079500" y="134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159041</xdr:rowOff>
    </xdr:from>
    <xdr:ext cx="378565" cy="259045"/>
    <xdr:sp macro="" textlink="">
      <xdr:nvSpPr>
        <xdr:cNvPr id="208" name="テキスト ボックス 207"/>
        <xdr:cNvSpPr txBox="1"/>
      </xdr:nvSpPr>
      <xdr:spPr>
        <a:xfrm>
          <a:off x="941017" y="13532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122865</xdr:rowOff>
    </xdr:from>
    <xdr:to>
      <xdr:col>24</xdr:col>
      <xdr:colOff>63500</xdr:colOff>
      <xdr:row>91</xdr:row>
      <xdr:rowOff>16419</xdr:rowOff>
    </xdr:to>
    <xdr:cxnSp macro="">
      <xdr:nvCxnSpPr>
        <xdr:cNvPr id="240" name="直線コネクタ 239"/>
        <xdr:cNvCxnSpPr/>
      </xdr:nvCxnSpPr>
      <xdr:spPr>
        <a:xfrm flipV="1">
          <a:off x="3797300" y="15553365"/>
          <a:ext cx="838200" cy="6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16419</xdr:rowOff>
    </xdr:from>
    <xdr:to>
      <xdr:col>19</xdr:col>
      <xdr:colOff>177800</xdr:colOff>
      <xdr:row>91</xdr:row>
      <xdr:rowOff>44357</xdr:rowOff>
    </xdr:to>
    <xdr:cxnSp macro="">
      <xdr:nvCxnSpPr>
        <xdr:cNvPr id="243" name="直線コネクタ 242"/>
        <xdr:cNvCxnSpPr/>
      </xdr:nvCxnSpPr>
      <xdr:spPr>
        <a:xfrm flipV="1">
          <a:off x="2908300" y="15618369"/>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44357</xdr:rowOff>
    </xdr:from>
    <xdr:to>
      <xdr:col>15</xdr:col>
      <xdr:colOff>50800</xdr:colOff>
      <xdr:row>91</xdr:row>
      <xdr:rowOff>166953</xdr:rowOff>
    </xdr:to>
    <xdr:cxnSp macro="">
      <xdr:nvCxnSpPr>
        <xdr:cNvPr id="246" name="直線コネクタ 245"/>
        <xdr:cNvCxnSpPr/>
      </xdr:nvCxnSpPr>
      <xdr:spPr>
        <a:xfrm flipV="1">
          <a:off x="2019300" y="15646307"/>
          <a:ext cx="889000" cy="12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166953</xdr:rowOff>
    </xdr:from>
    <xdr:to>
      <xdr:col>10</xdr:col>
      <xdr:colOff>114300</xdr:colOff>
      <xdr:row>93</xdr:row>
      <xdr:rowOff>52620</xdr:rowOff>
    </xdr:to>
    <xdr:cxnSp macro="">
      <xdr:nvCxnSpPr>
        <xdr:cNvPr id="249" name="直線コネクタ 248"/>
        <xdr:cNvCxnSpPr/>
      </xdr:nvCxnSpPr>
      <xdr:spPr>
        <a:xfrm flipV="1">
          <a:off x="1130300" y="15768903"/>
          <a:ext cx="889000" cy="2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72065</xdr:rowOff>
    </xdr:from>
    <xdr:to>
      <xdr:col>24</xdr:col>
      <xdr:colOff>114300</xdr:colOff>
      <xdr:row>91</xdr:row>
      <xdr:rowOff>2215</xdr:rowOff>
    </xdr:to>
    <xdr:sp macro="" textlink="">
      <xdr:nvSpPr>
        <xdr:cNvPr id="259" name="楕円 258"/>
        <xdr:cNvSpPr/>
      </xdr:nvSpPr>
      <xdr:spPr>
        <a:xfrm>
          <a:off x="4584700" y="15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25092</xdr:rowOff>
    </xdr:from>
    <xdr:ext cx="599010" cy="259045"/>
    <xdr:sp macro="" textlink="">
      <xdr:nvSpPr>
        <xdr:cNvPr id="260" name="扶助費該当値テキスト"/>
        <xdr:cNvSpPr txBox="1"/>
      </xdr:nvSpPr>
      <xdr:spPr>
        <a:xfrm>
          <a:off x="4686300" y="1545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137069</xdr:rowOff>
    </xdr:from>
    <xdr:to>
      <xdr:col>20</xdr:col>
      <xdr:colOff>38100</xdr:colOff>
      <xdr:row>91</xdr:row>
      <xdr:rowOff>67219</xdr:rowOff>
    </xdr:to>
    <xdr:sp macro="" textlink="">
      <xdr:nvSpPr>
        <xdr:cNvPr id="261" name="楕円 260"/>
        <xdr:cNvSpPr/>
      </xdr:nvSpPr>
      <xdr:spPr>
        <a:xfrm>
          <a:off x="3746500" y="155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83746</xdr:rowOff>
    </xdr:from>
    <xdr:ext cx="599010" cy="259045"/>
    <xdr:sp macro="" textlink="">
      <xdr:nvSpPr>
        <xdr:cNvPr id="262" name="テキスト ボックス 261"/>
        <xdr:cNvSpPr txBox="1"/>
      </xdr:nvSpPr>
      <xdr:spPr>
        <a:xfrm>
          <a:off x="3497795" y="153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165007</xdr:rowOff>
    </xdr:from>
    <xdr:to>
      <xdr:col>15</xdr:col>
      <xdr:colOff>101600</xdr:colOff>
      <xdr:row>91</xdr:row>
      <xdr:rowOff>95157</xdr:rowOff>
    </xdr:to>
    <xdr:sp macro="" textlink="">
      <xdr:nvSpPr>
        <xdr:cNvPr id="263" name="楕円 262"/>
        <xdr:cNvSpPr/>
      </xdr:nvSpPr>
      <xdr:spPr>
        <a:xfrm>
          <a:off x="2857500" y="155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111684</xdr:rowOff>
    </xdr:from>
    <xdr:ext cx="599010" cy="259045"/>
    <xdr:sp macro="" textlink="">
      <xdr:nvSpPr>
        <xdr:cNvPr id="264" name="テキスト ボックス 263"/>
        <xdr:cNvSpPr txBox="1"/>
      </xdr:nvSpPr>
      <xdr:spPr>
        <a:xfrm>
          <a:off x="2608795" y="1537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116153</xdr:rowOff>
    </xdr:from>
    <xdr:to>
      <xdr:col>10</xdr:col>
      <xdr:colOff>165100</xdr:colOff>
      <xdr:row>92</xdr:row>
      <xdr:rowOff>46303</xdr:rowOff>
    </xdr:to>
    <xdr:sp macro="" textlink="">
      <xdr:nvSpPr>
        <xdr:cNvPr id="265" name="楕円 264"/>
        <xdr:cNvSpPr/>
      </xdr:nvSpPr>
      <xdr:spPr>
        <a:xfrm>
          <a:off x="1968500" y="157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62830</xdr:rowOff>
    </xdr:from>
    <xdr:ext cx="599010" cy="259045"/>
    <xdr:sp macro="" textlink="">
      <xdr:nvSpPr>
        <xdr:cNvPr id="266" name="テキスト ボックス 265"/>
        <xdr:cNvSpPr txBox="1"/>
      </xdr:nvSpPr>
      <xdr:spPr>
        <a:xfrm>
          <a:off x="1719795" y="154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1820</xdr:rowOff>
    </xdr:from>
    <xdr:to>
      <xdr:col>6</xdr:col>
      <xdr:colOff>38100</xdr:colOff>
      <xdr:row>93</xdr:row>
      <xdr:rowOff>103420</xdr:rowOff>
    </xdr:to>
    <xdr:sp macro="" textlink="">
      <xdr:nvSpPr>
        <xdr:cNvPr id="267" name="楕円 266"/>
        <xdr:cNvSpPr/>
      </xdr:nvSpPr>
      <xdr:spPr>
        <a:xfrm>
          <a:off x="1079500" y="159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119947</xdr:rowOff>
    </xdr:from>
    <xdr:ext cx="599010" cy="259045"/>
    <xdr:sp macro="" textlink="">
      <xdr:nvSpPr>
        <xdr:cNvPr id="268" name="テキスト ボックス 267"/>
        <xdr:cNvSpPr txBox="1"/>
      </xdr:nvSpPr>
      <xdr:spPr>
        <a:xfrm>
          <a:off x="830795" y="157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87024</xdr:rowOff>
    </xdr:from>
    <xdr:to>
      <xdr:col>55</xdr:col>
      <xdr:colOff>0</xdr:colOff>
      <xdr:row>33</xdr:row>
      <xdr:rowOff>113248</xdr:rowOff>
    </xdr:to>
    <xdr:cxnSp macro="">
      <xdr:nvCxnSpPr>
        <xdr:cNvPr id="300" name="直線コネクタ 299"/>
        <xdr:cNvCxnSpPr/>
      </xdr:nvCxnSpPr>
      <xdr:spPr>
        <a:xfrm>
          <a:off x="9639300" y="5744874"/>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87024</xdr:rowOff>
    </xdr:from>
    <xdr:to>
      <xdr:col>50</xdr:col>
      <xdr:colOff>114300</xdr:colOff>
      <xdr:row>34</xdr:row>
      <xdr:rowOff>137479</xdr:rowOff>
    </xdr:to>
    <xdr:cxnSp macro="">
      <xdr:nvCxnSpPr>
        <xdr:cNvPr id="303" name="直線コネクタ 302"/>
        <xdr:cNvCxnSpPr/>
      </xdr:nvCxnSpPr>
      <xdr:spPr>
        <a:xfrm flipV="1">
          <a:off x="8750300" y="5744874"/>
          <a:ext cx="889000" cy="22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5" name="テキスト ボックス 304"/>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94666</xdr:rowOff>
    </xdr:from>
    <xdr:to>
      <xdr:col>45</xdr:col>
      <xdr:colOff>177800</xdr:colOff>
      <xdr:row>34</xdr:row>
      <xdr:rowOff>137479</xdr:rowOff>
    </xdr:to>
    <xdr:cxnSp macro="">
      <xdr:nvCxnSpPr>
        <xdr:cNvPr id="306" name="直線コネクタ 305"/>
        <xdr:cNvCxnSpPr/>
      </xdr:nvCxnSpPr>
      <xdr:spPr>
        <a:xfrm>
          <a:off x="7861300" y="5923966"/>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8" name="テキスト ボックス 307"/>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3667</xdr:rowOff>
    </xdr:from>
    <xdr:to>
      <xdr:col>41</xdr:col>
      <xdr:colOff>50800</xdr:colOff>
      <xdr:row>34</xdr:row>
      <xdr:rowOff>94666</xdr:rowOff>
    </xdr:to>
    <xdr:cxnSp macro="">
      <xdr:nvCxnSpPr>
        <xdr:cNvPr id="309" name="直線コネクタ 308"/>
        <xdr:cNvCxnSpPr/>
      </xdr:nvCxnSpPr>
      <xdr:spPr>
        <a:xfrm>
          <a:off x="6972300" y="5832967"/>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11" name="テキスト ボックス 310"/>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13" name="テキスト ボックス 312"/>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62448</xdr:rowOff>
    </xdr:from>
    <xdr:to>
      <xdr:col>55</xdr:col>
      <xdr:colOff>50800</xdr:colOff>
      <xdr:row>33</xdr:row>
      <xdr:rowOff>164048</xdr:rowOff>
    </xdr:to>
    <xdr:sp macro="" textlink="">
      <xdr:nvSpPr>
        <xdr:cNvPr id="319" name="楕円 318"/>
        <xdr:cNvSpPr/>
      </xdr:nvSpPr>
      <xdr:spPr>
        <a:xfrm>
          <a:off x="10426700" y="57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85325</xdr:rowOff>
    </xdr:from>
    <xdr:ext cx="534377" cy="259045"/>
    <xdr:sp macro="" textlink="">
      <xdr:nvSpPr>
        <xdr:cNvPr id="320" name="補助費等該当値テキスト"/>
        <xdr:cNvSpPr txBox="1"/>
      </xdr:nvSpPr>
      <xdr:spPr>
        <a:xfrm>
          <a:off x="10528300" y="557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36224</xdr:rowOff>
    </xdr:from>
    <xdr:to>
      <xdr:col>50</xdr:col>
      <xdr:colOff>165100</xdr:colOff>
      <xdr:row>33</xdr:row>
      <xdr:rowOff>137824</xdr:rowOff>
    </xdr:to>
    <xdr:sp macro="" textlink="">
      <xdr:nvSpPr>
        <xdr:cNvPr id="321" name="楕円 320"/>
        <xdr:cNvSpPr/>
      </xdr:nvSpPr>
      <xdr:spPr>
        <a:xfrm>
          <a:off x="9588500" y="5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154351</xdr:rowOff>
    </xdr:from>
    <xdr:ext cx="534377" cy="259045"/>
    <xdr:sp macro="" textlink="">
      <xdr:nvSpPr>
        <xdr:cNvPr id="322" name="テキスト ボックス 321"/>
        <xdr:cNvSpPr txBox="1"/>
      </xdr:nvSpPr>
      <xdr:spPr>
        <a:xfrm>
          <a:off x="9372111" y="54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86679</xdr:rowOff>
    </xdr:from>
    <xdr:to>
      <xdr:col>46</xdr:col>
      <xdr:colOff>38100</xdr:colOff>
      <xdr:row>35</xdr:row>
      <xdr:rowOff>16829</xdr:rowOff>
    </xdr:to>
    <xdr:sp macro="" textlink="">
      <xdr:nvSpPr>
        <xdr:cNvPr id="323" name="楕円 322"/>
        <xdr:cNvSpPr/>
      </xdr:nvSpPr>
      <xdr:spPr>
        <a:xfrm>
          <a:off x="8699500" y="59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33356</xdr:rowOff>
    </xdr:from>
    <xdr:ext cx="534377" cy="259045"/>
    <xdr:sp macro="" textlink="">
      <xdr:nvSpPr>
        <xdr:cNvPr id="324" name="テキスト ボックス 323"/>
        <xdr:cNvSpPr txBox="1"/>
      </xdr:nvSpPr>
      <xdr:spPr>
        <a:xfrm>
          <a:off x="8483111" y="56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43866</xdr:rowOff>
    </xdr:from>
    <xdr:to>
      <xdr:col>41</xdr:col>
      <xdr:colOff>101600</xdr:colOff>
      <xdr:row>34</xdr:row>
      <xdr:rowOff>145466</xdr:rowOff>
    </xdr:to>
    <xdr:sp macro="" textlink="">
      <xdr:nvSpPr>
        <xdr:cNvPr id="325" name="楕円 324"/>
        <xdr:cNvSpPr/>
      </xdr:nvSpPr>
      <xdr:spPr>
        <a:xfrm>
          <a:off x="7810500" y="587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161993</xdr:rowOff>
    </xdr:from>
    <xdr:ext cx="534377" cy="259045"/>
    <xdr:sp macro="" textlink="">
      <xdr:nvSpPr>
        <xdr:cNvPr id="326" name="テキスト ボックス 325"/>
        <xdr:cNvSpPr txBox="1"/>
      </xdr:nvSpPr>
      <xdr:spPr>
        <a:xfrm>
          <a:off x="7594111" y="564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124317</xdr:rowOff>
    </xdr:from>
    <xdr:to>
      <xdr:col>36</xdr:col>
      <xdr:colOff>165100</xdr:colOff>
      <xdr:row>34</xdr:row>
      <xdr:rowOff>54467</xdr:rowOff>
    </xdr:to>
    <xdr:sp macro="" textlink="">
      <xdr:nvSpPr>
        <xdr:cNvPr id="327" name="楕円 326"/>
        <xdr:cNvSpPr/>
      </xdr:nvSpPr>
      <xdr:spPr>
        <a:xfrm>
          <a:off x="6921500" y="578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70994</xdr:rowOff>
    </xdr:from>
    <xdr:ext cx="534377" cy="259045"/>
    <xdr:sp macro="" textlink="">
      <xdr:nvSpPr>
        <xdr:cNvPr id="328" name="テキスト ボックス 327"/>
        <xdr:cNvSpPr txBox="1"/>
      </xdr:nvSpPr>
      <xdr:spPr>
        <a:xfrm>
          <a:off x="6705111" y="55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138883</xdr:rowOff>
    </xdr:from>
    <xdr:to>
      <xdr:col>55</xdr:col>
      <xdr:colOff>0</xdr:colOff>
      <xdr:row>57</xdr:row>
      <xdr:rowOff>141594</xdr:rowOff>
    </xdr:to>
    <xdr:cxnSp macro="">
      <xdr:nvCxnSpPr>
        <xdr:cNvPr id="353" name="直線コネクタ 352"/>
        <xdr:cNvCxnSpPr/>
      </xdr:nvCxnSpPr>
      <xdr:spPr>
        <a:xfrm>
          <a:off x="9639300" y="9911533"/>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138883</xdr:rowOff>
    </xdr:from>
    <xdr:to>
      <xdr:col>50</xdr:col>
      <xdr:colOff>114300</xdr:colOff>
      <xdr:row>57</xdr:row>
      <xdr:rowOff>142284</xdr:rowOff>
    </xdr:to>
    <xdr:cxnSp macro="">
      <xdr:nvCxnSpPr>
        <xdr:cNvPr id="356" name="直線コネクタ 355"/>
        <xdr:cNvCxnSpPr/>
      </xdr:nvCxnSpPr>
      <xdr:spPr>
        <a:xfrm flipV="1">
          <a:off x="8750300" y="9911533"/>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142284</xdr:rowOff>
    </xdr:from>
    <xdr:to>
      <xdr:col>45</xdr:col>
      <xdr:colOff>177800</xdr:colOff>
      <xdr:row>57</xdr:row>
      <xdr:rowOff>145474</xdr:rowOff>
    </xdr:to>
    <xdr:cxnSp macro="">
      <xdr:nvCxnSpPr>
        <xdr:cNvPr id="359" name="直線コネクタ 358"/>
        <xdr:cNvCxnSpPr/>
      </xdr:nvCxnSpPr>
      <xdr:spPr>
        <a:xfrm flipV="1">
          <a:off x="7861300" y="9914934"/>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139812</xdr:rowOff>
    </xdr:from>
    <xdr:to>
      <xdr:col>41</xdr:col>
      <xdr:colOff>50800</xdr:colOff>
      <xdr:row>57</xdr:row>
      <xdr:rowOff>145474</xdr:rowOff>
    </xdr:to>
    <xdr:cxnSp macro="">
      <xdr:nvCxnSpPr>
        <xdr:cNvPr id="362" name="直線コネクタ 361"/>
        <xdr:cNvCxnSpPr/>
      </xdr:nvCxnSpPr>
      <xdr:spPr>
        <a:xfrm>
          <a:off x="6972300" y="9912462"/>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90794</xdr:rowOff>
    </xdr:from>
    <xdr:to>
      <xdr:col>55</xdr:col>
      <xdr:colOff>50800</xdr:colOff>
      <xdr:row>58</xdr:row>
      <xdr:rowOff>20944</xdr:rowOff>
    </xdr:to>
    <xdr:sp macro="" textlink="">
      <xdr:nvSpPr>
        <xdr:cNvPr id="372" name="楕円 371"/>
        <xdr:cNvSpPr/>
      </xdr:nvSpPr>
      <xdr:spPr>
        <a:xfrm>
          <a:off x="10426700" y="98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50171</xdr:rowOff>
    </xdr:from>
    <xdr:ext cx="534377" cy="259045"/>
    <xdr:sp macro="" textlink="">
      <xdr:nvSpPr>
        <xdr:cNvPr id="373" name="普通建設事業費該当値テキスト"/>
        <xdr:cNvSpPr txBox="1"/>
      </xdr:nvSpPr>
      <xdr:spPr>
        <a:xfrm>
          <a:off x="10528300" y="96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88083</xdr:rowOff>
    </xdr:from>
    <xdr:to>
      <xdr:col>50</xdr:col>
      <xdr:colOff>165100</xdr:colOff>
      <xdr:row>58</xdr:row>
      <xdr:rowOff>18233</xdr:rowOff>
    </xdr:to>
    <xdr:sp macro="" textlink="">
      <xdr:nvSpPr>
        <xdr:cNvPr id="374" name="楕円 373"/>
        <xdr:cNvSpPr/>
      </xdr:nvSpPr>
      <xdr:spPr>
        <a:xfrm>
          <a:off x="9588500" y="986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34760</xdr:rowOff>
    </xdr:from>
    <xdr:ext cx="599010" cy="259045"/>
    <xdr:sp macro="" textlink="">
      <xdr:nvSpPr>
        <xdr:cNvPr id="375" name="テキスト ボックス 374"/>
        <xdr:cNvSpPr txBox="1"/>
      </xdr:nvSpPr>
      <xdr:spPr>
        <a:xfrm>
          <a:off x="9339795" y="963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91484</xdr:rowOff>
    </xdr:from>
    <xdr:to>
      <xdr:col>46</xdr:col>
      <xdr:colOff>38100</xdr:colOff>
      <xdr:row>58</xdr:row>
      <xdr:rowOff>21634</xdr:rowOff>
    </xdr:to>
    <xdr:sp macro="" textlink="">
      <xdr:nvSpPr>
        <xdr:cNvPr id="376" name="楕円 375"/>
        <xdr:cNvSpPr/>
      </xdr:nvSpPr>
      <xdr:spPr>
        <a:xfrm>
          <a:off x="8699500" y="98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38161</xdr:rowOff>
    </xdr:from>
    <xdr:ext cx="534377" cy="259045"/>
    <xdr:sp macro="" textlink="">
      <xdr:nvSpPr>
        <xdr:cNvPr id="377" name="テキスト ボックス 376"/>
        <xdr:cNvSpPr txBox="1"/>
      </xdr:nvSpPr>
      <xdr:spPr>
        <a:xfrm>
          <a:off x="8483111" y="96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94674</xdr:rowOff>
    </xdr:from>
    <xdr:to>
      <xdr:col>41</xdr:col>
      <xdr:colOff>101600</xdr:colOff>
      <xdr:row>58</xdr:row>
      <xdr:rowOff>24824</xdr:rowOff>
    </xdr:to>
    <xdr:sp macro="" textlink="">
      <xdr:nvSpPr>
        <xdr:cNvPr id="378" name="楕円 377"/>
        <xdr:cNvSpPr/>
      </xdr:nvSpPr>
      <xdr:spPr>
        <a:xfrm>
          <a:off x="7810500" y="98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41351</xdr:rowOff>
    </xdr:from>
    <xdr:ext cx="534377" cy="259045"/>
    <xdr:sp macro="" textlink="">
      <xdr:nvSpPr>
        <xdr:cNvPr id="379" name="テキスト ボックス 378"/>
        <xdr:cNvSpPr txBox="1"/>
      </xdr:nvSpPr>
      <xdr:spPr>
        <a:xfrm>
          <a:off x="7594111" y="96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89012</xdr:rowOff>
    </xdr:from>
    <xdr:to>
      <xdr:col>36</xdr:col>
      <xdr:colOff>165100</xdr:colOff>
      <xdr:row>58</xdr:row>
      <xdr:rowOff>19162</xdr:rowOff>
    </xdr:to>
    <xdr:sp macro="" textlink="">
      <xdr:nvSpPr>
        <xdr:cNvPr id="380" name="楕円 379"/>
        <xdr:cNvSpPr/>
      </xdr:nvSpPr>
      <xdr:spPr>
        <a:xfrm>
          <a:off x="6921500" y="98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35689</xdr:rowOff>
    </xdr:from>
    <xdr:ext cx="534377" cy="259045"/>
    <xdr:sp macro="" textlink="">
      <xdr:nvSpPr>
        <xdr:cNvPr id="381" name="テキスト ボックス 380"/>
        <xdr:cNvSpPr txBox="1"/>
      </xdr:nvSpPr>
      <xdr:spPr>
        <a:xfrm>
          <a:off x="6705111" y="96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19820</xdr:rowOff>
    </xdr:from>
    <xdr:to>
      <xdr:col>55</xdr:col>
      <xdr:colOff>0</xdr:colOff>
      <xdr:row>78</xdr:row>
      <xdr:rowOff>20338</xdr:rowOff>
    </xdr:to>
    <xdr:cxnSp macro="">
      <xdr:nvCxnSpPr>
        <xdr:cNvPr id="406" name="直線コネクタ 405"/>
        <xdr:cNvCxnSpPr/>
      </xdr:nvCxnSpPr>
      <xdr:spPr>
        <a:xfrm>
          <a:off x="9639300" y="13392920"/>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19820</xdr:rowOff>
    </xdr:from>
    <xdr:to>
      <xdr:col>50</xdr:col>
      <xdr:colOff>114300</xdr:colOff>
      <xdr:row>78</xdr:row>
      <xdr:rowOff>22706</xdr:rowOff>
    </xdr:to>
    <xdr:cxnSp macro="">
      <xdr:nvCxnSpPr>
        <xdr:cNvPr id="409" name="直線コネクタ 408"/>
        <xdr:cNvCxnSpPr/>
      </xdr:nvCxnSpPr>
      <xdr:spPr>
        <a:xfrm flipV="1">
          <a:off x="8750300" y="13392920"/>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10179</xdr:rowOff>
    </xdr:from>
    <xdr:to>
      <xdr:col>45</xdr:col>
      <xdr:colOff>177800</xdr:colOff>
      <xdr:row>78</xdr:row>
      <xdr:rowOff>22706</xdr:rowOff>
    </xdr:to>
    <xdr:cxnSp macro="">
      <xdr:nvCxnSpPr>
        <xdr:cNvPr id="412" name="直線コネクタ 411"/>
        <xdr:cNvCxnSpPr/>
      </xdr:nvCxnSpPr>
      <xdr:spPr>
        <a:xfrm>
          <a:off x="7861300" y="13383279"/>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164303</xdr:rowOff>
    </xdr:from>
    <xdr:to>
      <xdr:col>41</xdr:col>
      <xdr:colOff>50800</xdr:colOff>
      <xdr:row>78</xdr:row>
      <xdr:rowOff>10179</xdr:rowOff>
    </xdr:to>
    <xdr:cxnSp macro="">
      <xdr:nvCxnSpPr>
        <xdr:cNvPr id="415" name="直線コネクタ 414"/>
        <xdr:cNvCxnSpPr/>
      </xdr:nvCxnSpPr>
      <xdr:spPr>
        <a:xfrm>
          <a:off x="6972300" y="13365953"/>
          <a:ext cx="889000" cy="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9" name="テキスト ボックス 418"/>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140988</xdr:rowOff>
    </xdr:from>
    <xdr:to>
      <xdr:col>55</xdr:col>
      <xdr:colOff>50800</xdr:colOff>
      <xdr:row>78</xdr:row>
      <xdr:rowOff>71138</xdr:rowOff>
    </xdr:to>
    <xdr:sp macro="" textlink="">
      <xdr:nvSpPr>
        <xdr:cNvPr id="425" name="楕円 424"/>
        <xdr:cNvSpPr/>
      </xdr:nvSpPr>
      <xdr:spPr>
        <a:xfrm>
          <a:off x="10426700" y="1334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113429</xdr:rowOff>
    </xdr:from>
    <xdr:ext cx="469744" cy="259045"/>
    <xdr:sp macro="" textlink="">
      <xdr:nvSpPr>
        <xdr:cNvPr id="426" name="普通建設事業費 （ うち新規整備　）該当値テキスト"/>
        <xdr:cNvSpPr txBox="1"/>
      </xdr:nvSpPr>
      <xdr:spPr>
        <a:xfrm>
          <a:off x="10528300" y="1331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140470</xdr:rowOff>
    </xdr:from>
    <xdr:to>
      <xdr:col>50</xdr:col>
      <xdr:colOff>165100</xdr:colOff>
      <xdr:row>78</xdr:row>
      <xdr:rowOff>70620</xdr:rowOff>
    </xdr:to>
    <xdr:sp macro="" textlink="">
      <xdr:nvSpPr>
        <xdr:cNvPr id="427" name="楕円 426"/>
        <xdr:cNvSpPr/>
      </xdr:nvSpPr>
      <xdr:spPr>
        <a:xfrm>
          <a:off x="9588500" y="13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61747</xdr:rowOff>
    </xdr:from>
    <xdr:ext cx="469744" cy="259045"/>
    <xdr:sp macro="" textlink="">
      <xdr:nvSpPr>
        <xdr:cNvPr id="428" name="テキスト ボックス 427"/>
        <xdr:cNvSpPr txBox="1"/>
      </xdr:nvSpPr>
      <xdr:spPr>
        <a:xfrm>
          <a:off x="9404428" y="13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143356</xdr:rowOff>
    </xdr:from>
    <xdr:to>
      <xdr:col>46</xdr:col>
      <xdr:colOff>38100</xdr:colOff>
      <xdr:row>78</xdr:row>
      <xdr:rowOff>73506</xdr:rowOff>
    </xdr:to>
    <xdr:sp macro="" textlink="">
      <xdr:nvSpPr>
        <xdr:cNvPr id="429" name="楕円 428"/>
        <xdr:cNvSpPr/>
      </xdr:nvSpPr>
      <xdr:spPr>
        <a:xfrm>
          <a:off x="8699500" y="133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64633</xdr:rowOff>
    </xdr:from>
    <xdr:ext cx="469744" cy="259045"/>
    <xdr:sp macro="" textlink="">
      <xdr:nvSpPr>
        <xdr:cNvPr id="430" name="テキスト ボックス 429"/>
        <xdr:cNvSpPr txBox="1"/>
      </xdr:nvSpPr>
      <xdr:spPr>
        <a:xfrm>
          <a:off x="8515428" y="1343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130829</xdr:rowOff>
    </xdr:from>
    <xdr:to>
      <xdr:col>41</xdr:col>
      <xdr:colOff>101600</xdr:colOff>
      <xdr:row>78</xdr:row>
      <xdr:rowOff>60979</xdr:rowOff>
    </xdr:to>
    <xdr:sp macro="" textlink="">
      <xdr:nvSpPr>
        <xdr:cNvPr id="431" name="楕円 430"/>
        <xdr:cNvSpPr/>
      </xdr:nvSpPr>
      <xdr:spPr>
        <a:xfrm>
          <a:off x="7810500" y="133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52106</xdr:rowOff>
    </xdr:from>
    <xdr:ext cx="534377" cy="259045"/>
    <xdr:sp macro="" textlink="">
      <xdr:nvSpPr>
        <xdr:cNvPr id="432" name="テキスト ボックス 431"/>
        <xdr:cNvSpPr txBox="1"/>
      </xdr:nvSpPr>
      <xdr:spPr>
        <a:xfrm>
          <a:off x="7594111" y="134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113503</xdr:rowOff>
    </xdr:from>
    <xdr:to>
      <xdr:col>36</xdr:col>
      <xdr:colOff>165100</xdr:colOff>
      <xdr:row>78</xdr:row>
      <xdr:rowOff>43653</xdr:rowOff>
    </xdr:to>
    <xdr:sp macro="" textlink="">
      <xdr:nvSpPr>
        <xdr:cNvPr id="433" name="楕円 432"/>
        <xdr:cNvSpPr/>
      </xdr:nvSpPr>
      <xdr:spPr>
        <a:xfrm>
          <a:off x="6921500" y="133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60180</xdr:rowOff>
    </xdr:from>
    <xdr:ext cx="534377" cy="259045"/>
    <xdr:sp macro="" textlink="">
      <xdr:nvSpPr>
        <xdr:cNvPr id="434" name="テキスト ボックス 433"/>
        <xdr:cNvSpPr txBox="1"/>
      </xdr:nvSpPr>
      <xdr:spPr>
        <a:xfrm>
          <a:off x="6705111" y="130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23670</xdr:rowOff>
    </xdr:from>
    <xdr:to>
      <xdr:col>55</xdr:col>
      <xdr:colOff>0</xdr:colOff>
      <xdr:row>96</xdr:row>
      <xdr:rowOff>65230</xdr:rowOff>
    </xdr:to>
    <xdr:cxnSp macro="">
      <xdr:nvCxnSpPr>
        <xdr:cNvPr id="465" name="直線コネクタ 464"/>
        <xdr:cNvCxnSpPr/>
      </xdr:nvCxnSpPr>
      <xdr:spPr>
        <a:xfrm flipV="1">
          <a:off x="9639300" y="16482870"/>
          <a:ext cx="8382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65230</xdr:rowOff>
    </xdr:from>
    <xdr:to>
      <xdr:col>50</xdr:col>
      <xdr:colOff>114300</xdr:colOff>
      <xdr:row>96</xdr:row>
      <xdr:rowOff>159773</xdr:rowOff>
    </xdr:to>
    <xdr:cxnSp macro="">
      <xdr:nvCxnSpPr>
        <xdr:cNvPr id="468" name="直線コネクタ 467"/>
        <xdr:cNvCxnSpPr/>
      </xdr:nvCxnSpPr>
      <xdr:spPr>
        <a:xfrm flipV="1">
          <a:off x="8750300" y="16524430"/>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159773</xdr:rowOff>
    </xdr:from>
    <xdr:to>
      <xdr:col>45</xdr:col>
      <xdr:colOff>177800</xdr:colOff>
      <xdr:row>97</xdr:row>
      <xdr:rowOff>127333</xdr:rowOff>
    </xdr:to>
    <xdr:cxnSp macro="">
      <xdr:nvCxnSpPr>
        <xdr:cNvPr id="471" name="直線コネクタ 470"/>
        <xdr:cNvCxnSpPr/>
      </xdr:nvCxnSpPr>
      <xdr:spPr>
        <a:xfrm flipV="1">
          <a:off x="7861300" y="16618973"/>
          <a:ext cx="889000" cy="1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127333</xdr:rowOff>
    </xdr:from>
    <xdr:to>
      <xdr:col>41</xdr:col>
      <xdr:colOff>50800</xdr:colOff>
      <xdr:row>99</xdr:row>
      <xdr:rowOff>60604</xdr:rowOff>
    </xdr:to>
    <xdr:cxnSp macro="">
      <xdr:nvCxnSpPr>
        <xdr:cNvPr id="474" name="直線コネクタ 473"/>
        <xdr:cNvCxnSpPr/>
      </xdr:nvCxnSpPr>
      <xdr:spPr>
        <a:xfrm flipV="1">
          <a:off x="6972300" y="16757983"/>
          <a:ext cx="889000" cy="27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144320</xdr:rowOff>
    </xdr:from>
    <xdr:to>
      <xdr:col>55</xdr:col>
      <xdr:colOff>50800</xdr:colOff>
      <xdr:row>96</xdr:row>
      <xdr:rowOff>74470</xdr:rowOff>
    </xdr:to>
    <xdr:sp macro="" textlink="">
      <xdr:nvSpPr>
        <xdr:cNvPr id="484" name="楕円 483"/>
        <xdr:cNvSpPr/>
      </xdr:nvSpPr>
      <xdr:spPr>
        <a:xfrm>
          <a:off x="10426700" y="164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167197</xdr:rowOff>
    </xdr:from>
    <xdr:ext cx="534377" cy="259045"/>
    <xdr:sp macro="" textlink="">
      <xdr:nvSpPr>
        <xdr:cNvPr id="485" name="普通建設事業費 （ うち更新整備　）該当値テキスト"/>
        <xdr:cNvSpPr txBox="1"/>
      </xdr:nvSpPr>
      <xdr:spPr>
        <a:xfrm>
          <a:off x="10528300" y="162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14430</xdr:rowOff>
    </xdr:from>
    <xdr:to>
      <xdr:col>50</xdr:col>
      <xdr:colOff>165100</xdr:colOff>
      <xdr:row>96</xdr:row>
      <xdr:rowOff>116030</xdr:rowOff>
    </xdr:to>
    <xdr:sp macro="" textlink="">
      <xdr:nvSpPr>
        <xdr:cNvPr id="486" name="楕円 485"/>
        <xdr:cNvSpPr/>
      </xdr:nvSpPr>
      <xdr:spPr>
        <a:xfrm>
          <a:off x="9588500" y="164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132557</xdr:rowOff>
    </xdr:from>
    <xdr:ext cx="534377" cy="259045"/>
    <xdr:sp macro="" textlink="">
      <xdr:nvSpPr>
        <xdr:cNvPr id="487" name="テキスト ボックス 486"/>
        <xdr:cNvSpPr txBox="1"/>
      </xdr:nvSpPr>
      <xdr:spPr>
        <a:xfrm>
          <a:off x="9372111" y="162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108973</xdr:rowOff>
    </xdr:from>
    <xdr:to>
      <xdr:col>46</xdr:col>
      <xdr:colOff>38100</xdr:colOff>
      <xdr:row>97</xdr:row>
      <xdr:rowOff>39123</xdr:rowOff>
    </xdr:to>
    <xdr:sp macro="" textlink="">
      <xdr:nvSpPr>
        <xdr:cNvPr id="488" name="楕円 487"/>
        <xdr:cNvSpPr/>
      </xdr:nvSpPr>
      <xdr:spPr>
        <a:xfrm>
          <a:off x="8699500" y="165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55650</xdr:rowOff>
    </xdr:from>
    <xdr:ext cx="534377" cy="259045"/>
    <xdr:sp macro="" textlink="">
      <xdr:nvSpPr>
        <xdr:cNvPr id="489" name="テキスト ボックス 488"/>
        <xdr:cNvSpPr txBox="1"/>
      </xdr:nvSpPr>
      <xdr:spPr>
        <a:xfrm>
          <a:off x="8483111" y="163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76533</xdr:rowOff>
    </xdr:from>
    <xdr:to>
      <xdr:col>41</xdr:col>
      <xdr:colOff>101600</xdr:colOff>
      <xdr:row>98</xdr:row>
      <xdr:rowOff>6683</xdr:rowOff>
    </xdr:to>
    <xdr:sp macro="" textlink="">
      <xdr:nvSpPr>
        <xdr:cNvPr id="490" name="楕円 489"/>
        <xdr:cNvSpPr/>
      </xdr:nvSpPr>
      <xdr:spPr>
        <a:xfrm>
          <a:off x="7810500" y="167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23210</xdr:rowOff>
    </xdr:from>
    <xdr:ext cx="534377" cy="259045"/>
    <xdr:sp macro="" textlink="">
      <xdr:nvSpPr>
        <xdr:cNvPr id="491" name="テキスト ボックス 490"/>
        <xdr:cNvSpPr txBox="1"/>
      </xdr:nvSpPr>
      <xdr:spPr>
        <a:xfrm>
          <a:off x="7594111" y="164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9804</xdr:rowOff>
    </xdr:from>
    <xdr:to>
      <xdr:col>36</xdr:col>
      <xdr:colOff>165100</xdr:colOff>
      <xdr:row>99</xdr:row>
      <xdr:rowOff>111404</xdr:rowOff>
    </xdr:to>
    <xdr:sp macro="" textlink="">
      <xdr:nvSpPr>
        <xdr:cNvPr id="492" name="楕円 491"/>
        <xdr:cNvSpPr/>
      </xdr:nvSpPr>
      <xdr:spPr>
        <a:xfrm>
          <a:off x="6921500" y="1698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102531</xdr:rowOff>
    </xdr:from>
    <xdr:ext cx="469744" cy="259045"/>
    <xdr:sp macro="" textlink="">
      <xdr:nvSpPr>
        <xdr:cNvPr id="493" name="テキスト ボックス 492"/>
        <xdr:cNvSpPr txBox="1"/>
      </xdr:nvSpPr>
      <xdr:spPr>
        <a:xfrm>
          <a:off x="6737428" y="170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129580</xdr:rowOff>
    </xdr:from>
    <xdr:to>
      <xdr:col>85</xdr:col>
      <xdr:colOff>127000</xdr:colOff>
      <xdr:row>38</xdr:row>
      <xdr:rowOff>136678</xdr:rowOff>
    </xdr:to>
    <xdr:cxnSp macro="">
      <xdr:nvCxnSpPr>
        <xdr:cNvPr id="520" name="直線コネクタ 519"/>
        <xdr:cNvCxnSpPr/>
      </xdr:nvCxnSpPr>
      <xdr:spPr>
        <a:xfrm>
          <a:off x="15481300" y="6644680"/>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121570</xdr:rowOff>
    </xdr:from>
    <xdr:to>
      <xdr:col>81</xdr:col>
      <xdr:colOff>50800</xdr:colOff>
      <xdr:row>38</xdr:row>
      <xdr:rowOff>129580</xdr:rowOff>
    </xdr:to>
    <xdr:cxnSp macro="">
      <xdr:nvCxnSpPr>
        <xdr:cNvPr id="523" name="直線コネクタ 522"/>
        <xdr:cNvCxnSpPr/>
      </xdr:nvCxnSpPr>
      <xdr:spPr>
        <a:xfrm>
          <a:off x="14592300" y="6636670"/>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4309</xdr:rowOff>
    </xdr:from>
    <xdr:ext cx="469744" cy="259045"/>
    <xdr:sp macro="" textlink="">
      <xdr:nvSpPr>
        <xdr:cNvPr id="525" name="テキスト ボックス 524"/>
        <xdr:cNvSpPr txBox="1"/>
      </xdr:nvSpPr>
      <xdr:spPr>
        <a:xfrm>
          <a:off x="15246428" y="66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121570</xdr:rowOff>
    </xdr:from>
    <xdr:to>
      <xdr:col>76</xdr:col>
      <xdr:colOff>114300</xdr:colOff>
      <xdr:row>38</xdr:row>
      <xdr:rowOff>131550</xdr:rowOff>
    </xdr:to>
    <xdr:cxnSp macro="">
      <xdr:nvCxnSpPr>
        <xdr:cNvPr id="526" name="直線コネクタ 525"/>
        <xdr:cNvCxnSpPr/>
      </xdr:nvCxnSpPr>
      <xdr:spPr>
        <a:xfrm flipV="1">
          <a:off x="13703300" y="6636670"/>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131550</xdr:rowOff>
    </xdr:from>
    <xdr:to>
      <xdr:col>71</xdr:col>
      <xdr:colOff>177800</xdr:colOff>
      <xdr:row>38</xdr:row>
      <xdr:rowOff>135174</xdr:rowOff>
    </xdr:to>
    <xdr:cxnSp macro="">
      <xdr:nvCxnSpPr>
        <xdr:cNvPr id="529" name="直線コネクタ 528"/>
        <xdr:cNvCxnSpPr/>
      </xdr:nvCxnSpPr>
      <xdr:spPr>
        <a:xfrm flipV="1">
          <a:off x="12814300" y="6646650"/>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85878</xdr:rowOff>
    </xdr:from>
    <xdr:to>
      <xdr:col>85</xdr:col>
      <xdr:colOff>177800</xdr:colOff>
      <xdr:row>39</xdr:row>
      <xdr:rowOff>16028</xdr:rowOff>
    </xdr:to>
    <xdr:sp macro="" textlink="">
      <xdr:nvSpPr>
        <xdr:cNvPr id="539" name="楕円 538"/>
        <xdr:cNvSpPr/>
      </xdr:nvSpPr>
      <xdr:spPr>
        <a:xfrm>
          <a:off x="16268700" y="6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469744" cy="259045"/>
    <xdr:sp macro="" textlink="">
      <xdr:nvSpPr>
        <xdr:cNvPr id="540" name="災害復旧事業費該当値テキスト"/>
        <xdr:cNvSpPr txBox="1"/>
      </xdr:nvSpPr>
      <xdr:spPr>
        <a:xfrm>
          <a:off x="16370300" y="657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78780</xdr:rowOff>
    </xdr:from>
    <xdr:to>
      <xdr:col>81</xdr:col>
      <xdr:colOff>101600</xdr:colOff>
      <xdr:row>39</xdr:row>
      <xdr:rowOff>8930</xdr:rowOff>
    </xdr:to>
    <xdr:sp macro="" textlink="">
      <xdr:nvSpPr>
        <xdr:cNvPr id="541" name="楕円 540"/>
        <xdr:cNvSpPr/>
      </xdr:nvSpPr>
      <xdr:spPr>
        <a:xfrm>
          <a:off x="15430500" y="659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25457</xdr:rowOff>
    </xdr:from>
    <xdr:ext cx="469744" cy="259045"/>
    <xdr:sp macro="" textlink="">
      <xdr:nvSpPr>
        <xdr:cNvPr id="542" name="テキスト ボックス 541"/>
        <xdr:cNvSpPr txBox="1"/>
      </xdr:nvSpPr>
      <xdr:spPr>
        <a:xfrm>
          <a:off x="15246428" y="63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70770</xdr:rowOff>
    </xdr:from>
    <xdr:to>
      <xdr:col>76</xdr:col>
      <xdr:colOff>165100</xdr:colOff>
      <xdr:row>39</xdr:row>
      <xdr:rowOff>920</xdr:rowOff>
    </xdr:to>
    <xdr:sp macro="" textlink="">
      <xdr:nvSpPr>
        <xdr:cNvPr id="543" name="楕円 542"/>
        <xdr:cNvSpPr/>
      </xdr:nvSpPr>
      <xdr:spPr>
        <a:xfrm>
          <a:off x="14541500" y="65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17447</xdr:rowOff>
    </xdr:from>
    <xdr:ext cx="469744" cy="259045"/>
    <xdr:sp macro="" textlink="">
      <xdr:nvSpPr>
        <xdr:cNvPr id="544" name="テキスト ボックス 543"/>
        <xdr:cNvSpPr txBox="1"/>
      </xdr:nvSpPr>
      <xdr:spPr>
        <a:xfrm>
          <a:off x="14357428" y="636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80750</xdr:rowOff>
    </xdr:from>
    <xdr:to>
      <xdr:col>72</xdr:col>
      <xdr:colOff>38100</xdr:colOff>
      <xdr:row>39</xdr:row>
      <xdr:rowOff>10900</xdr:rowOff>
    </xdr:to>
    <xdr:sp macro="" textlink="">
      <xdr:nvSpPr>
        <xdr:cNvPr id="545" name="楕円 544"/>
        <xdr:cNvSpPr/>
      </xdr:nvSpPr>
      <xdr:spPr>
        <a:xfrm>
          <a:off x="13652500" y="65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27427</xdr:rowOff>
    </xdr:from>
    <xdr:ext cx="469744" cy="259045"/>
    <xdr:sp macro="" textlink="">
      <xdr:nvSpPr>
        <xdr:cNvPr id="546" name="テキスト ボックス 545"/>
        <xdr:cNvSpPr txBox="1"/>
      </xdr:nvSpPr>
      <xdr:spPr>
        <a:xfrm>
          <a:off x="13468428" y="637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84374</xdr:rowOff>
    </xdr:from>
    <xdr:to>
      <xdr:col>67</xdr:col>
      <xdr:colOff>101600</xdr:colOff>
      <xdr:row>39</xdr:row>
      <xdr:rowOff>14524</xdr:rowOff>
    </xdr:to>
    <xdr:sp macro="" textlink="">
      <xdr:nvSpPr>
        <xdr:cNvPr id="547" name="楕円 546"/>
        <xdr:cNvSpPr/>
      </xdr:nvSpPr>
      <xdr:spPr>
        <a:xfrm>
          <a:off x="12763500" y="659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5651</xdr:rowOff>
    </xdr:from>
    <xdr:ext cx="469744" cy="259045"/>
    <xdr:sp macro="" textlink="">
      <xdr:nvSpPr>
        <xdr:cNvPr id="548" name="テキスト ボックス 547"/>
        <xdr:cNvSpPr txBox="1"/>
      </xdr:nvSpPr>
      <xdr:spPr>
        <a:xfrm>
          <a:off x="12579428" y="669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153209</xdr:rowOff>
    </xdr:from>
    <xdr:to>
      <xdr:col>85</xdr:col>
      <xdr:colOff>127000</xdr:colOff>
      <xdr:row>74</xdr:row>
      <xdr:rowOff>78174</xdr:rowOff>
    </xdr:to>
    <xdr:cxnSp macro="">
      <xdr:nvCxnSpPr>
        <xdr:cNvPr id="628" name="直線コネクタ 627"/>
        <xdr:cNvCxnSpPr/>
      </xdr:nvCxnSpPr>
      <xdr:spPr>
        <a:xfrm>
          <a:off x="15481300" y="12669059"/>
          <a:ext cx="838200" cy="9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153209</xdr:rowOff>
    </xdr:from>
    <xdr:to>
      <xdr:col>81</xdr:col>
      <xdr:colOff>50800</xdr:colOff>
      <xdr:row>73</xdr:row>
      <xdr:rowOff>163268</xdr:rowOff>
    </xdr:to>
    <xdr:cxnSp macro="">
      <xdr:nvCxnSpPr>
        <xdr:cNvPr id="631" name="直線コネクタ 630"/>
        <xdr:cNvCxnSpPr/>
      </xdr:nvCxnSpPr>
      <xdr:spPr>
        <a:xfrm flipV="1">
          <a:off x="14592300" y="1266905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163268</xdr:rowOff>
    </xdr:from>
    <xdr:to>
      <xdr:col>76</xdr:col>
      <xdr:colOff>114300</xdr:colOff>
      <xdr:row>74</xdr:row>
      <xdr:rowOff>49533</xdr:rowOff>
    </xdr:to>
    <xdr:cxnSp macro="">
      <xdr:nvCxnSpPr>
        <xdr:cNvPr id="634" name="直線コネクタ 633"/>
        <xdr:cNvCxnSpPr/>
      </xdr:nvCxnSpPr>
      <xdr:spPr>
        <a:xfrm flipV="1">
          <a:off x="13703300" y="12679118"/>
          <a:ext cx="889000" cy="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3171</xdr:rowOff>
    </xdr:from>
    <xdr:to>
      <xdr:col>71</xdr:col>
      <xdr:colOff>177800</xdr:colOff>
      <xdr:row>74</xdr:row>
      <xdr:rowOff>49533</xdr:rowOff>
    </xdr:to>
    <xdr:cxnSp macro="">
      <xdr:nvCxnSpPr>
        <xdr:cNvPr id="637" name="直線コネクタ 636"/>
        <xdr:cNvCxnSpPr/>
      </xdr:nvCxnSpPr>
      <xdr:spPr>
        <a:xfrm>
          <a:off x="12814300" y="12690471"/>
          <a:ext cx="889000" cy="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27374</xdr:rowOff>
    </xdr:from>
    <xdr:to>
      <xdr:col>85</xdr:col>
      <xdr:colOff>177800</xdr:colOff>
      <xdr:row>74</xdr:row>
      <xdr:rowOff>128974</xdr:rowOff>
    </xdr:to>
    <xdr:sp macro="" textlink="">
      <xdr:nvSpPr>
        <xdr:cNvPr id="647" name="楕円 646"/>
        <xdr:cNvSpPr/>
      </xdr:nvSpPr>
      <xdr:spPr>
        <a:xfrm>
          <a:off x="16268700" y="127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50251</xdr:rowOff>
    </xdr:from>
    <xdr:ext cx="534377" cy="259045"/>
    <xdr:sp macro="" textlink="">
      <xdr:nvSpPr>
        <xdr:cNvPr id="648" name="公債費該当値テキスト"/>
        <xdr:cNvSpPr txBox="1"/>
      </xdr:nvSpPr>
      <xdr:spPr>
        <a:xfrm>
          <a:off x="16370300" y="125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102409</xdr:rowOff>
    </xdr:from>
    <xdr:to>
      <xdr:col>81</xdr:col>
      <xdr:colOff>101600</xdr:colOff>
      <xdr:row>74</xdr:row>
      <xdr:rowOff>32559</xdr:rowOff>
    </xdr:to>
    <xdr:sp macro="" textlink="">
      <xdr:nvSpPr>
        <xdr:cNvPr id="649" name="楕円 648"/>
        <xdr:cNvSpPr/>
      </xdr:nvSpPr>
      <xdr:spPr>
        <a:xfrm>
          <a:off x="15430500" y="1261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49086</xdr:rowOff>
    </xdr:from>
    <xdr:ext cx="534377" cy="259045"/>
    <xdr:sp macro="" textlink="">
      <xdr:nvSpPr>
        <xdr:cNvPr id="650" name="テキスト ボックス 649"/>
        <xdr:cNvSpPr txBox="1"/>
      </xdr:nvSpPr>
      <xdr:spPr>
        <a:xfrm>
          <a:off x="15214111" y="123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112468</xdr:rowOff>
    </xdr:from>
    <xdr:to>
      <xdr:col>76</xdr:col>
      <xdr:colOff>165100</xdr:colOff>
      <xdr:row>74</xdr:row>
      <xdr:rowOff>42618</xdr:rowOff>
    </xdr:to>
    <xdr:sp macro="" textlink="">
      <xdr:nvSpPr>
        <xdr:cNvPr id="651" name="楕円 650"/>
        <xdr:cNvSpPr/>
      </xdr:nvSpPr>
      <xdr:spPr>
        <a:xfrm>
          <a:off x="14541500" y="126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59145</xdr:rowOff>
    </xdr:from>
    <xdr:ext cx="534377" cy="259045"/>
    <xdr:sp macro="" textlink="">
      <xdr:nvSpPr>
        <xdr:cNvPr id="652" name="テキスト ボックス 651"/>
        <xdr:cNvSpPr txBox="1"/>
      </xdr:nvSpPr>
      <xdr:spPr>
        <a:xfrm>
          <a:off x="14325111" y="1240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170183</xdr:rowOff>
    </xdr:from>
    <xdr:to>
      <xdr:col>72</xdr:col>
      <xdr:colOff>38100</xdr:colOff>
      <xdr:row>74</xdr:row>
      <xdr:rowOff>100333</xdr:rowOff>
    </xdr:to>
    <xdr:sp macro="" textlink="">
      <xdr:nvSpPr>
        <xdr:cNvPr id="653" name="楕円 652"/>
        <xdr:cNvSpPr/>
      </xdr:nvSpPr>
      <xdr:spPr>
        <a:xfrm>
          <a:off x="13652500" y="126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116860</xdr:rowOff>
    </xdr:from>
    <xdr:ext cx="534377" cy="259045"/>
    <xdr:sp macro="" textlink="">
      <xdr:nvSpPr>
        <xdr:cNvPr id="654" name="テキスト ボックス 653"/>
        <xdr:cNvSpPr txBox="1"/>
      </xdr:nvSpPr>
      <xdr:spPr>
        <a:xfrm>
          <a:off x="13436111" y="124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123821</xdr:rowOff>
    </xdr:from>
    <xdr:to>
      <xdr:col>67</xdr:col>
      <xdr:colOff>101600</xdr:colOff>
      <xdr:row>74</xdr:row>
      <xdr:rowOff>53971</xdr:rowOff>
    </xdr:to>
    <xdr:sp macro="" textlink="">
      <xdr:nvSpPr>
        <xdr:cNvPr id="655" name="楕円 654"/>
        <xdr:cNvSpPr/>
      </xdr:nvSpPr>
      <xdr:spPr>
        <a:xfrm>
          <a:off x="12763500" y="12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70498</xdr:rowOff>
    </xdr:from>
    <xdr:ext cx="534377" cy="259045"/>
    <xdr:sp macro="" textlink="">
      <xdr:nvSpPr>
        <xdr:cNvPr id="656" name="テキスト ボックス 655"/>
        <xdr:cNvSpPr txBox="1"/>
      </xdr:nvSpPr>
      <xdr:spPr>
        <a:xfrm>
          <a:off x="12547111" y="1241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107017</xdr:rowOff>
    </xdr:from>
    <xdr:to>
      <xdr:col>85</xdr:col>
      <xdr:colOff>127000</xdr:colOff>
      <xdr:row>98</xdr:row>
      <xdr:rowOff>128818</xdr:rowOff>
    </xdr:to>
    <xdr:cxnSp macro="">
      <xdr:nvCxnSpPr>
        <xdr:cNvPr id="683" name="直線コネクタ 682"/>
        <xdr:cNvCxnSpPr/>
      </xdr:nvCxnSpPr>
      <xdr:spPr>
        <a:xfrm>
          <a:off x="15481300" y="16909117"/>
          <a:ext cx="838200" cy="2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103229</xdr:rowOff>
    </xdr:from>
    <xdr:to>
      <xdr:col>81</xdr:col>
      <xdr:colOff>50800</xdr:colOff>
      <xdr:row>98</xdr:row>
      <xdr:rowOff>107017</xdr:rowOff>
    </xdr:to>
    <xdr:cxnSp macro="">
      <xdr:nvCxnSpPr>
        <xdr:cNvPr id="686" name="直線コネクタ 685"/>
        <xdr:cNvCxnSpPr/>
      </xdr:nvCxnSpPr>
      <xdr:spPr>
        <a:xfrm>
          <a:off x="14592300" y="16905329"/>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60203</xdr:rowOff>
    </xdr:from>
    <xdr:to>
      <xdr:col>76</xdr:col>
      <xdr:colOff>114300</xdr:colOff>
      <xdr:row>98</xdr:row>
      <xdr:rowOff>103229</xdr:rowOff>
    </xdr:to>
    <xdr:cxnSp macro="">
      <xdr:nvCxnSpPr>
        <xdr:cNvPr id="689" name="直線コネクタ 688"/>
        <xdr:cNvCxnSpPr/>
      </xdr:nvCxnSpPr>
      <xdr:spPr>
        <a:xfrm>
          <a:off x="13703300" y="16862303"/>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60203</xdr:rowOff>
    </xdr:from>
    <xdr:to>
      <xdr:col>71</xdr:col>
      <xdr:colOff>177800</xdr:colOff>
      <xdr:row>98</xdr:row>
      <xdr:rowOff>64939</xdr:rowOff>
    </xdr:to>
    <xdr:cxnSp macro="">
      <xdr:nvCxnSpPr>
        <xdr:cNvPr id="692" name="直線コネクタ 691"/>
        <xdr:cNvCxnSpPr/>
      </xdr:nvCxnSpPr>
      <xdr:spPr>
        <a:xfrm flipV="1">
          <a:off x="12814300" y="16862303"/>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78018</xdr:rowOff>
    </xdr:from>
    <xdr:to>
      <xdr:col>85</xdr:col>
      <xdr:colOff>177800</xdr:colOff>
      <xdr:row>99</xdr:row>
      <xdr:rowOff>8168</xdr:rowOff>
    </xdr:to>
    <xdr:sp macro="" textlink="">
      <xdr:nvSpPr>
        <xdr:cNvPr id="702" name="楕円 701"/>
        <xdr:cNvSpPr/>
      </xdr:nvSpPr>
      <xdr:spPr>
        <a:xfrm>
          <a:off x="16268700" y="168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469744" cy="259045"/>
    <xdr:sp macro="" textlink="">
      <xdr:nvSpPr>
        <xdr:cNvPr id="703" name="積立金該当値テキスト"/>
        <xdr:cNvSpPr txBox="1"/>
      </xdr:nvSpPr>
      <xdr:spPr>
        <a:xfrm>
          <a:off x="16370300" y="168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56217</xdr:rowOff>
    </xdr:from>
    <xdr:to>
      <xdr:col>81</xdr:col>
      <xdr:colOff>101600</xdr:colOff>
      <xdr:row>98</xdr:row>
      <xdr:rowOff>157817</xdr:rowOff>
    </xdr:to>
    <xdr:sp macro="" textlink="">
      <xdr:nvSpPr>
        <xdr:cNvPr id="704" name="楕円 703"/>
        <xdr:cNvSpPr/>
      </xdr:nvSpPr>
      <xdr:spPr>
        <a:xfrm>
          <a:off x="15430500" y="168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148944</xdr:rowOff>
    </xdr:from>
    <xdr:ext cx="534377" cy="259045"/>
    <xdr:sp macro="" textlink="">
      <xdr:nvSpPr>
        <xdr:cNvPr id="705" name="テキスト ボックス 704"/>
        <xdr:cNvSpPr txBox="1"/>
      </xdr:nvSpPr>
      <xdr:spPr>
        <a:xfrm>
          <a:off x="15214111" y="169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52429</xdr:rowOff>
    </xdr:from>
    <xdr:to>
      <xdr:col>76</xdr:col>
      <xdr:colOff>165100</xdr:colOff>
      <xdr:row>98</xdr:row>
      <xdr:rowOff>154029</xdr:rowOff>
    </xdr:to>
    <xdr:sp macro="" textlink="">
      <xdr:nvSpPr>
        <xdr:cNvPr id="706" name="楕円 705"/>
        <xdr:cNvSpPr/>
      </xdr:nvSpPr>
      <xdr:spPr>
        <a:xfrm>
          <a:off x="14541500" y="168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145156</xdr:rowOff>
    </xdr:from>
    <xdr:ext cx="534377" cy="259045"/>
    <xdr:sp macro="" textlink="">
      <xdr:nvSpPr>
        <xdr:cNvPr id="707" name="テキスト ボックス 706"/>
        <xdr:cNvSpPr txBox="1"/>
      </xdr:nvSpPr>
      <xdr:spPr>
        <a:xfrm>
          <a:off x="14325111" y="169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9403</xdr:rowOff>
    </xdr:from>
    <xdr:to>
      <xdr:col>72</xdr:col>
      <xdr:colOff>38100</xdr:colOff>
      <xdr:row>98</xdr:row>
      <xdr:rowOff>111003</xdr:rowOff>
    </xdr:to>
    <xdr:sp macro="" textlink="">
      <xdr:nvSpPr>
        <xdr:cNvPr id="708" name="楕円 707"/>
        <xdr:cNvSpPr/>
      </xdr:nvSpPr>
      <xdr:spPr>
        <a:xfrm>
          <a:off x="13652500" y="1681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127530</xdr:rowOff>
    </xdr:from>
    <xdr:ext cx="534377" cy="259045"/>
    <xdr:sp macro="" textlink="">
      <xdr:nvSpPr>
        <xdr:cNvPr id="709" name="テキスト ボックス 708"/>
        <xdr:cNvSpPr txBox="1"/>
      </xdr:nvSpPr>
      <xdr:spPr>
        <a:xfrm>
          <a:off x="13436111" y="1658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14139</xdr:rowOff>
    </xdr:from>
    <xdr:to>
      <xdr:col>67</xdr:col>
      <xdr:colOff>101600</xdr:colOff>
      <xdr:row>98</xdr:row>
      <xdr:rowOff>115739</xdr:rowOff>
    </xdr:to>
    <xdr:sp macro="" textlink="">
      <xdr:nvSpPr>
        <xdr:cNvPr id="710" name="楕円 709"/>
        <xdr:cNvSpPr/>
      </xdr:nvSpPr>
      <xdr:spPr>
        <a:xfrm>
          <a:off x="12763500" y="168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132266</xdr:rowOff>
    </xdr:from>
    <xdr:ext cx="534377" cy="259045"/>
    <xdr:sp macro="" textlink="">
      <xdr:nvSpPr>
        <xdr:cNvPr id="711" name="テキスト ボックス 710"/>
        <xdr:cNvSpPr txBox="1"/>
      </xdr:nvSpPr>
      <xdr:spPr>
        <a:xfrm>
          <a:off x="12547111" y="165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11150</xdr:rowOff>
    </xdr:from>
    <xdr:to>
      <xdr:col>116</xdr:col>
      <xdr:colOff>62864</xdr:colOff>
      <xdr:row>59</xdr:row>
      <xdr:rowOff>44450</xdr:rowOff>
    </xdr:to>
    <xdr:cxnSp macro="">
      <xdr:nvCxnSpPr>
        <xdr:cNvPr id="790" name="直線コネクタ 789"/>
        <xdr:cNvCxnSpPr/>
      </xdr:nvCxnSpPr>
      <xdr:spPr>
        <a:xfrm flipV="1">
          <a:off x="22159595" y="8926550"/>
          <a:ext cx="1269" cy="12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129277</xdr:rowOff>
    </xdr:from>
    <xdr:ext cx="534377" cy="259045"/>
    <xdr:sp macro="" textlink="">
      <xdr:nvSpPr>
        <xdr:cNvPr id="793" name="貸付金最大値テキスト"/>
        <xdr:cNvSpPr txBox="1"/>
      </xdr:nvSpPr>
      <xdr:spPr>
        <a:xfrm>
          <a:off x="22212300" y="87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11150</xdr:rowOff>
    </xdr:from>
    <xdr:to>
      <xdr:col>116</xdr:col>
      <xdr:colOff>152400</xdr:colOff>
      <xdr:row>52</xdr:row>
      <xdr:rowOff>11150</xdr:rowOff>
    </xdr:to>
    <xdr:cxnSp macro="">
      <xdr:nvCxnSpPr>
        <xdr:cNvPr id="794" name="直線コネクタ 793"/>
        <xdr:cNvCxnSpPr/>
      </xdr:nvCxnSpPr>
      <xdr:spPr>
        <a:xfrm>
          <a:off x="22072600" y="892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11150</xdr:rowOff>
    </xdr:from>
    <xdr:to>
      <xdr:col>116</xdr:col>
      <xdr:colOff>63500</xdr:colOff>
      <xdr:row>56</xdr:row>
      <xdr:rowOff>56794</xdr:rowOff>
    </xdr:to>
    <xdr:cxnSp macro="">
      <xdr:nvCxnSpPr>
        <xdr:cNvPr id="795" name="直線コネクタ 794"/>
        <xdr:cNvCxnSpPr/>
      </xdr:nvCxnSpPr>
      <xdr:spPr>
        <a:xfrm flipV="1">
          <a:off x="21323300" y="8926550"/>
          <a:ext cx="838200" cy="7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152061</xdr:rowOff>
    </xdr:from>
    <xdr:ext cx="469744" cy="259045"/>
    <xdr:sp macro="" textlink="">
      <xdr:nvSpPr>
        <xdr:cNvPr id="796" name="貸付金平均値テキスト"/>
        <xdr:cNvSpPr txBox="1"/>
      </xdr:nvSpPr>
      <xdr:spPr>
        <a:xfrm>
          <a:off x="22212300" y="9753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2184</xdr:rowOff>
    </xdr:from>
    <xdr:to>
      <xdr:col>116</xdr:col>
      <xdr:colOff>114300</xdr:colOff>
      <xdr:row>57</xdr:row>
      <xdr:rowOff>103784</xdr:rowOff>
    </xdr:to>
    <xdr:sp macro="" textlink="">
      <xdr:nvSpPr>
        <xdr:cNvPr id="797" name="フローチャート: 判断 796"/>
        <xdr:cNvSpPr/>
      </xdr:nvSpPr>
      <xdr:spPr>
        <a:xfrm>
          <a:off x="22110700" y="977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118135</xdr:rowOff>
    </xdr:from>
    <xdr:to>
      <xdr:col>111</xdr:col>
      <xdr:colOff>177800</xdr:colOff>
      <xdr:row>56</xdr:row>
      <xdr:rowOff>56794</xdr:rowOff>
    </xdr:to>
    <xdr:cxnSp macro="">
      <xdr:nvCxnSpPr>
        <xdr:cNvPr id="798" name="直線コネクタ 797"/>
        <xdr:cNvCxnSpPr/>
      </xdr:nvCxnSpPr>
      <xdr:spPr>
        <a:xfrm>
          <a:off x="20434300" y="8862085"/>
          <a:ext cx="889000" cy="79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166167</xdr:rowOff>
    </xdr:from>
    <xdr:to>
      <xdr:col>112</xdr:col>
      <xdr:colOff>38100</xdr:colOff>
      <xdr:row>57</xdr:row>
      <xdr:rowOff>96317</xdr:rowOff>
    </xdr:to>
    <xdr:sp macro="" textlink="">
      <xdr:nvSpPr>
        <xdr:cNvPr id="799" name="フローチャート: 判断 798"/>
        <xdr:cNvSpPr/>
      </xdr:nvSpPr>
      <xdr:spPr>
        <a:xfrm>
          <a:off x="21272500" y="97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87444</xdr:rowOff>
    </xdr:from>
    <xdr:ext cx="469744" cy="259045"/>
    <xdr:sp macro="" textlink="">
      <xdr:nvSpPr>
        <xdr:cNvPr id="800" name="テキスト ボックス 799"/>
        <xdr:cNvSpPr txBox="1"/>
      </xdr:nvSpPr>
      <xdr:spPr>
        <a:xfrm>
          <a:off x="21088428" y="98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118135</xdr:rowOff>
    </xdr:from>
    <xdr:to>
      <xdr:col>107</xdr:col>
      <xdr:colOff>50800</xdr:colOff>
      <xdr:row>58</xdr:row>
      <xdr:rowOff>32258</xdr:rowOff>
    </xdr:to>
    <xdr:cxnSp macro="">
      <xdr:nvCxnSpPr>
        <xdr:cNvPr id="801" name="直線コネクタ 800"/>
        <xdr:cNvCxnSpPr/>
      </xdr:nvCxnSpPr>
      <xdr:spPr>
        <a:xfrm flipV="1">
          <a:off x="19545300" y="8862085"/>
          <a:ext cx="889000" cy="11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8966</xdr:rowOff>
    </xdr:from>
    <xdr:to>
      <xdr:col>107</xdr:col>
      <xdr:colOff>101600</xdr:colOff>
      <xdr:row>57</xdr:row>
      <xdr:rowOff>110566</xdr:rowOff>
    </xdr:to>
    <xdr:sp macro="" textlink="">
      <xdr:nvSpPr>
        <xdr:cNvPr id="802" name="フローチャート: 判断 801"/>
        <xdr:cNvSpPr/>
      </xdr:nvSpPr>
      <xdr:spPr>
        <a:xfrm>
          <a:off x="20383500" y="978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101693</xdr:rowOff>
    </xdr:from>
    <xdr:ext cx="469744" cy="259045"/>
    <xdr:sp macro="" textlink="">
      <xdr:nvSpPr>
        <xdr:cNvPr id="803" name="テキスト ボックス 802"/>
        <xdr:cNvSpPr txBox="1"/>
      </xdr:nvSpPr>
      <xdr:spPr>
        <a:xfrm>
          <a:off x="20199428" y="987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149606</xdr:rowOff>
    </xdr:from>
    <xdr:to>
      <xdr:col>102</xdr:col>
      <xdr:colOff>114300</xdr:colOff>
      <xdr:row>58</xdr:row>
      <xdr:rowOff>32258</xdr:rowOff>
    </xdr:to>
    <xdr:cxnSp macro="">
      <xdr:nvCxnSpPr>
        <xdr:cNvPr id="804" name="直線コネクタ 803"/>
        <xdr:cNvCxnSpPr/>
      </xdr:nvCxnSpPr>
      <xdr:spPr>
        <a:xfrm>
          <a:off x="18656300" y="992225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163805</xdr:rowOff>
    </xdr:from>
    <xdr:to>
      <xdr:col>102</xdr:col>
      <xdr:colOff>165100</xdr:colOff>
      <xdr:row>57</xdr:row>
      <xdr:rowOff>93955</xdr:rowOff>
    </xdr:to>
    <xdr:sp macro="" textlink="">
      <xdr:nvSpPr>
        <xdr:cNvPr id="805" name="フローチャート: 判断 804"/>
        <xdr:cNvSpPr/>
      </xdr:nvSpPr>
      <xdr:spPr>
        <a:xfrm>
          <a:off x="19494500" y="97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110482</xdr:rowOff>
    </xdr:from>
    <xdr:ext cx="469744" cy="259045"/>
    <xdr:sp macro="" textlink="">
      <xdr:nvSpPr>
        <xdr:cNvPr id="806" name="テキスト ボックス 805"/>
        <xdr:cNvSpPr txBox="1"/>
      </xdr:nvSpPr>
      <xdr:spPr>
        <a:xfrm>
          <a:off x="19310428" y="954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83642</xdr:rowOff>
    </xdr:from>
    <xdr:to>
      <xdr:col>98</xdr:col>
      <xdr:colOff>38100</xdr:colOff>
      <xdr:row>57</xdr:row>
      <xdr:rowOff>13792</xdr:rowOff>
    </xdr:to>
    <xdr:sp macro="" textlink="">
      <xdr:nvSpPr>
        <xdr:cNvPr id="807" name="フローチャート: 判断 806"/>
        <xdr:cNvSpPr/>
      </xdr:nvSpPr>
      <xdr:spPr>
        <a:xfrm>
          <a:off x="18605500" y="968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30319</xdr:rowOff>
    </xdr:from>
    <xdr:ext cx="469744" cy="259045"/>
    <xdr:sp macro="" textlink="">
      <xdr:nvSpPr>
        <xdr:cNvPr id="808" name="テキスト ボックス 807"/>
        <xdr:cNvSpPr txBox="1"/>
      </xdr:nvSpPr>
      <xdr:spPr>
        <a:xfrm>
          <a:off x="18421428" y="946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131800</xdr:rowOff>
    </xdr:from>
    <xdr:to>
      <xdr:col>116</xdr:col>
      <xdr:colOff>114300</xdr:colOff>
      <xdr:row>52</xdr:row>
      <xdr:rowOff>61950</xdr:rowOff>
    </xdr:to>
    <xdr:sp macro="" textlink="">
      <xdr:nvSpPr>
        <xdr:cNvPr id="814" name="楕円 813"/>
        <xdr:cNvSpPr/>
      </xdr:nvSpPr>
      <xdr:spPr>
        <a:xfrm>
          <a:off x="22110700" y="88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84827</xdr:rowOff>
    </xdr:from>
    <xdr:ext cx="534377" cy="259045"/>
    <xdr:sp macro="" textlink="">
      <xdr:nvSpPr>
        <xdr:cNvPr id="815" name="貸付金該当値テキスト"/>
        <xdr:cNvSpPr txBox="1"/>
      </xdr:nvSpPr>
      <xdr:spPr>
        <a:xfrm>
          <a:off x="22212300" y="882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5994</xdr:rowOff>
    </xdr:from>
    <xdr:to>
      <xdr:col>112</xdr:col>
      <xdr:colOff>38100</xdr:colOff>
      <xdr:row>56</xdr:row>
      <xdr:rowOff>107594</xdr:rowOff>
    </xdr:to>
    <xdr:sp macro="" textlink="">
      <xdr:nvSpPr>
        <xdr:cNvPr id="816" name="楕円 815"/>
        <xdr:cNvSpPr/>
      </xdr:nvSpPr>
      <xdr:spPr>
        <a:xfrm>
          <a:off x="21272500" y="960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124121</xdr:rowOff>
    </xdr:from>
    <xdr:ext cx="469744" cy="259045"/>
    <xdr:sp macro="" textlink="">
      <xdr:nvSpPr>
        <xdr:cNvPr id="817" name="テキスト ボックス 816"/>
        <xdr:cNvSpPr txBox="1"/>
      </xdr:nvSpPr>
      <xdr:spPr>
        <a:xfrm>
          <a:off x="21088428" y="93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67335</xdr:rowOff>
    </xdr:from>
    <xdr:to>
      <xdr:col>107</xdr:col>
      <xdr:colOff>101600</xdr:colOff>
      <xdr:row>51</xdr:row>
      <xdr:rowOff>168935</xdr:rowOff>
    </xdr:to>
    <xdr:sp macro="" textlink="">
      <xdr:nvSpPr>
        <xdr:cNvPr id="818" name="楕円 817"/>
        <xdr:cNvSpPr/>
      </xdr:nvSpPr>
      <xdr:spPr>
        <a:xfrm>
          <a:off x="20383500" y="881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14012</xdr:rowOff>
    </xdr:from>
    <xdr:ext cx="534377" cy="259045"/>
    <xdr:sp macro="" textlink="">
      <xdr:nvSpPr>
        <xdr:cNvPr id="819" name="テキスト ボックス 818"/>
        <xdr:cNvSpPr txBox="1"/>
      </xdr:nvSpPr>
      <xdr:spPr>
        <a:xfrm>
          <a:off x="20167111" y="85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152908</xdr:rowOff>
    </xdr:from>
    <xdr:to>
      <xdr:col>102</xdr:col>
      <xdr:colOff>165100</xdr:colOff>
      <xdr:row>58</xdr:row>
      <xdr:rowOff>83058</xdr:rowOff>
    </xdr:to>
    <xdr:sp macro="" textlink="">
      <xdr:nvSpPr>
        <xdr:cNvPr id="820" name="楕円 819"/>
        <xdr:cNvSpPr/>
      </xdr:nvSpPr>
      <xdr:spPr>
        <a:xfrm>
          <a:off x="19494500" y="99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74185</xdr:rowOff>
    </xdr:from>
    <xdr:ext cx="469744" cy="259045"/>
    <xdr:sp macro="" textlink="">
      <xdr:nvSpPr>
        <xdr:cNvPr id="821" name="テキスト ボックス 820"/>
        <xdr:cNvSpPr txBox="1"/>
      </xdr:nvSpPr>
      <xdr:spPr>
        <a:xfrm>
          <a:off x="19310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98806</xdr:rowOff>
    </xdr:from>
    <xdr:to>
      <xdr:col>98</xdr:col>
      <xdr:colOff>38100</xdr:colOff>
      <xdr:row>58</xdr:row>
      <xdr:rowOff>28956</xdr:rowOff>
    </xdr:to>
    <xdr:sp macro="" textlink="">
      <xdr:nvSpPr>
        <xdr:cNvPr id="822" name="楕円 821"/>
        <xdr:cNvSpPr/>
      </xdr:nvSpPr>
      <xdr:spPr>
        <a:xfrm>
          <a:off x="18605500" y="98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20083</xdr:rowOff>
    </xdr:from>
    <xdr:ext cx="469744" cy="259045"/>
    <xdr:sp macro="" textlink="">
      <xdr:nvSpPr>
        <xdr:cNvPr id="823" name="テキスト ボックス 822"/>
        <xdr:cNvSpPr txBox="1"/>
      </xdr:nvSpPr>
      <xdr:spPr>
        <a:xfrm>
          <a:off x="18421428" y="996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8" name="直線コネクタ 847"/>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9"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50" name="直線コネクタ 849"/>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51"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2" name="直線コネクタ 851"/>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132423</xdr:rowOff>
    </xdr:from>
    <xdr:to>
      <xdr:col>116</xdr:col>
      <xdr:colOff>63500</xdr:colOff>
      <xdr:row>74</xdr:row>
      <xdr:rowOff>34734</xdr:rowOff>
    </xdr:to>
    <xdr:cxnSp macro="">
      <xdr:nvCxnSpPr>
        <xdr:cNvPr id="853" name="直線コネクタ 852"/>
        <xdr:cNvCxnSpPr/>
      </xdr:nvCxnSpPr>
      <xdr:spPr>
        <a:xfrm>
          <a:off x="21323300" y="12648273"/>
          <a:ext cx="838200" cy="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4" name="繰出金平均値テキスト"/>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5" name="フローチャート: 判断 854"/>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159855</xdr:rowOff>
    </xdr:from>
    <xdr:to>
      <xdr:col>111</xdr:col>
      <xdr:colOff>177800</xdr:colOff>
      <xdr:row>73</xdr:row>
      <xdr:rowOff>132423</xdr:rowOff>
    </xdr:to>
    <xdr:cxnSp macro="">
      <xdr:nvCxnSpPr>
        <xdr:cNvPr id="856" name="直線コネクタ 855"/>
        <xdr:cNvCxnSpPr/>
      </xdr:nvCxnSpPr>
      <xdr:spPr>
        <a:xfrm>
          <a:off x="20434300" y="1250425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7" name="フローチャート: 判断 856"/>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8" name="テキスト ボックス 857"/>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159855</xdr:rowOff>
    </xdr:from>
    <xdr:to>
      <xdr:col>107</xdr:col>
      <xdr:colOff>50800</xdr:colOff>
      <xdr:row>74</xdr:row>
      <xdr:rowOff>29439</xdr:rowOff>
    </xdr:to>
    <xdr:cxnSp macro="">
      <xdr:nvCxnSpPr>
        <xdr:cNvPr id="859" name="直線コネクタ 858"/>
        <xdr:cNvCxnSpPr/>
      </xdr:nvCxnSpPr>
      <xdr:spPr>
        <a:xfrm flipV="1">
          <a:off x="19545300" y="12504255"/>
          <a:ext cx="889000" cy="2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60" name="フローチャート: 判断 859"/>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61" name="テキスト ボックス 860"/>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29439</xdr:rowOff>
    </xdr:from>
    <xdr:to>
      <xdr:col>102</xdr:col>
      <xdr:colOff>114300</xdr:colOff>
      <xdr:row>74</xdr:row>
      <xdr:rowOff>49155</xdr:rowOff>
    </xdr:to>
    <xdr:cxnSp macro="">
      <xdr:nvCxnSpPr>
        <xdr:cNvPr id="862" name="直線コネクタ 861"/>
        <xdr:cNvCxnSpPr/>
      </xdr:nvCxnSpPr>
      <xdr:spPr>
        <a:xfrm flipV="1">
          <a:off x="18656300" y="12716739"/>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3" name="フローチャート: 判断 862"/>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4" name="テキスト ボックス 863"/>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5" name="フローチャート: 判断 864"/>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6" name="テキスト ボックス 865"/>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155384</xdr:rowOff>
    </xdr:from>
    <xdr:to>
      <xdr:col>116</xdr:col>
      <xdr:colOff>114300</xdr:colOff>
      <xdr:row>74</xdr:row>
      <xdr:rowOff>85534</xdr:rowOff>
    </xdr:to>
    <xdr:sp macro="" textlink="">
      <xdr:nvSpPr>
        <xdr:cNvPr id="872" name="楕円 871"/>
        <xdr:cNvSpPr/>
      </xdr:nvSpPr>
      <xdr:spPr>
        <a:xfrm>
          <a:off x="22110700" y="126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6811</xdr:rowOff>
    </xdr:from>
    <xdr:ext cx="534377" cy="259045"/>
    <xdr:sp macro="" textlink="">
      <xdr:nvSpPr>
        <xdr:cNvPr id="873" name="繰出金該当値テキスト"/>
        <xdr:cNvSpPr txBox="1"/>
      </xdr:nvSpPr>
      <xdr:spPr>
        <a:xfrm>
          <a:off x="22212300" y="125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81623</xdr:rowOff>
    </xdr:from>
    <xdr:to>
      <xdr:col>112</xdr:col>
      <xdr:colOff>38100</xdr:colOff>
      <xdr:row>74</xdr:row>
      <xdr:rowOff>11773</xdr:rowOff>
    </xdr:to>
    <xdr:sp macro="" textlink="">
      <xdr:nvSpPr>
        <xdr:cNvPr id="874" name="楕円 873"/>
        <xdr:cNvSpPr/>
      </xdr:nvSpPr>
      <xdr:spPr>
        <a:xfrm>
          <a:off x="21272500" y="125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28300</xdr:rowOff>
    </xdr:from>
    <xdr:ext cx="534377" cy="259045"/>
    <xdr:sp macro="" textlink="">
      <xdr:nvSpPr>
        <xdr:cNvPr id="875" name="テキスト ボックス 874"/>
        <xdr:cNvSpPr txBox="1"/>
      </xdr:nvSpPr>
      <xdr:spPr>
        <a:xfrm>
          <a:off x="21056111" y="1237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109055</xdr:rowOff>
    </xdr:from>
    <xdr:to>
      <xdr:col>107</xdr:col>
      <xdr:colOff>101600</xdr:colOff>
      <xdr:row>73</xdr:row>
      <xdr:rowOff>39205</xdr:rowOff>
    </xdr:to>
    <xdr:sp macro="" textlink="">
      <xdr:nvSpPr>
        <xdr:cNvPr id="876" name="楕円 875"/>
        <xdr:cNvSpPr/>
      </xdr:nvSpPr>
      <xdr:spPr>
        <a:xfrm>
          <a:off x="20383500" y="124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55732</xdr:rowOff>
    </xdr:from>
    <xdr:ext cx="534377" cy="259045"/>
    <xdr:sp macro="" textlink="">
      <xdr:nvSpPr>
        <xdr:cNvPr id="877" name="テキスト ボックス 876"/>
        <xdr:cNvSpPr txBox="1"/>
      </xdr:nvSpPr>
      <xdr:spPr>
        <a:xfrm>
          <a:off x="20167111" y="1222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150089</xdr:rowOff>
    </xdr:from>
    <xdr:to>
      <xdr:col>102</xdr:col>
      <xdr:colOff>165100</xdr:colOff>
      <xdr:row>74</xdr:row>
      <xdr:rowOff>80239</xdr:rowOff>
    </xdr:to>
    <xdr:sp macro="" textlink="">
      <xdr:nvSpPr>
        <xdr:cNvPr id="878" name="楕円 877"/>
        <xdr:cNvSpPr/>
      </xdr:nvSpPr>
      <xdr:spPr>
        <a:xfrm>
          <a:off x="19494500" y="126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96766</xdr:rowOff>
    </xdr:from>
    <xdr:ext cx="534377" cy="259045"/>
    <xdr:sp macro="" textlink="">
      <xdr:nvSpPr>
        <xdr:cNvPr id="879" name="テキスト ボックス 878"/>
        <xdr:cNvSpPr txBox="1"/>
      </xdr:nvSpPr>
      <xdr:spPr>
        <a:xfrm>
          <a:off x="19278111" y="124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169805</xdr:rowOff>
    </xdr:from>
    <xdr:to>
      <xdr:col>98</xdr:col>
      <xdr:colOff>38100</xdr:colOff>
      <xdr:row>74</xdr:row>
      <xdr:rowOff>99955</xdr:rowOff>
    </xdr:to>
    <xdr:sp macro="" textlink="">
      <xdr:nvSpPr>
        <xdr:cNvPr id="880" name="楕円 879"/>
        <xdr:cNvSpPr/>
      </xdr:nvSpPr>
      <xdr:spPr>
        <a:xfrm>
          <a:off x="18605500" y="12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116482</xdr:rowOff>
    </xdr:from>
    <xdr:ext cx="534377" cy="259045"/>
    <xdr:sp macro="" textlink="">
      <xdr:nvSpPr>
        <xdr:cNvPr id="881" name="テキスト ボックス 880"/>
        <xdr:cNvSpPr txBox="1"/>
      </xdr:nvSpPr>
      <xdr:spPr>
        <a:xfrm>
          <a:off x="18389111" y="124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7" name="テキスト ボックス 896"/>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1" name="直線コネクタ 900"/>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4"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7"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10" name="フローチャート: 判断 909"/>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11" name="テキスト ボックス 910"/>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4" name="テキスト ボックス 91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7" name="テキスト ボックス 91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8" name="フローチャート: 判断 91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9" name="テキスト ボックス 91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6"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8" name="テキスト ボックス 92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0" name="テキスト ボックス 92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2" name="テキスト ボックス 93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4" name="テキスト ボックス 93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扶助費においては、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障害者自立支援給付事業、生活保護費支給事業、保育所運営費等の事業費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増によって住民一人当たり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153,031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類似団体内でも最</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16,187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円とこちらも類似団体内で最大となっている。主な要因として、地域総合整備資金の大口貸付が影響している。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また、公債費は、今後の財政運営を見据えた中期財政計画に基づき、地方債の繰上償還を実施したことにより、類似団体平均を上回っている状況である。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今後も健全な財政運営に取り組み、事業の優先性、重要性、効果等を十分に考慮した事業実施に努めていく。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長崎県雲仙市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44,041
43,502
214.31
29,406,037
28,379,281
789,611
16,804,912
20,365,291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45784</xdr:rowOff>
    </xdr:from>
    <xdr:to>
      <xdr:col>24</xdr:col>
      <xdr:colOff>63500</xdr:colOff>
      <xdr:row>36</xdr:row>
      <xdr:rowOff>83884</xdr:rowOff>
    </xdr:to>
    <xdr:cxnSp macro="">
      <xdr:nvCxnSpPr>
        <xdr:cNvPr id="61" name="直線コネクタ 60"/>
        <xdr:cNvCxnSpPr/>
      </xdr:nvCxnSpPr>
      <xdr:spPr>
        <a:xfrm>
          <a:off x="3797300" y="621798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41783</xdr:rowOff>
    </xdr:from>
    <xdr:to>
      <xdr:col>19</xdr:col>
      <xdr:colOff>177800</xdr:colOff>
      <xdr:row>36</xdr:row>
      <xdr:rowOff>45784</xdr:rowOff>
    </xdr:to>
    <xdr:cxnSp macro="">
      <xdr:nvCxnSpPr>
        <xdr:cNvPr id="64" name="直線コネクタ 63"/>
        <xdr:cNvCxnSpPr/>
      </xdr:nvCxnSpPr>
      <xdr:spPr>
        <a:xfrm>
          <a:off x="2908300" y="621398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121603</xdr:rowOff>
    </xdr:from>
    <xdr:to>
      <xdr:col>15</xdr:col>
      <xdr:colOff>50800</xdr:colOff>
      <xdr:row>36</xdr:row>
      <xdr:rowOff>41783</xdr:rowOff>
    </xdr:to>
    <xdr:cxnSp macro="">
      <xdr:nvCxnSpPr>
        <xdr:cNvPr id="67" name="直線コネクタ 66"/>
        <xdr:cNvCxnSpPr/>
      </xdr:nvCxnSpPr>
      <xdr:spPr>
        <a:xfrm>
          <a:off x="2019300" y="6122353"/>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121603</xdr:rowOff>
    </xdr:from>
    <xdr:to>
      <xdr:col>10</xdr:col>
      <xdr:colOff>114300</xdr:colOff>
      <xdr:row>36</xdr:row>
      <xdr:rowOff>26162</xdr:rowOff>
    </xdr:to>
    <xdr:cxnSp macro="">
      <xdr:nvCxnSpPr>
        <xdr:cNvPr id="70" name="直線コネクタ 69"/>
        <xdr:cNvCxnSpPr/>
      </xdr:nvCxnSpPr>
      <xdr:spPr>
        <a:xfrm flipV="1">
          <a:off x="1130300" y="6122353"/>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33084</xdr:rowOff>
    </xdr:from>
    <xdr:to>
      <xdr:col>24</xdr:col>
      <xdr:colOff>114300</xdr:colOff>
      <xdr:row>36</xdr:row>
      <xdr:rowOff>134684</xdr:rowOff>
    </xdr:to>
    <xdr:sp macro="" textlink="">
      <xdr:nvSpPr>
        <xdr:cNvPr id="80" name="楕円 79"/>
        <xdr:cNvSpPr/>
      </xdr:nvSpPr>
      <xdr:spPr>
        <a:xfrm>
          <a:off x="4584700" y="620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11511</xdr:rowOff>
    </xdr:from>
    <xdr:ext cx="469744" cy="259045"/>
    <xdr:sp macro="" textlink="">
      <xdr:nvSpPr>
        <xdr:cNvPr id="81" name="議会費該当値テキスト"/>
        <xdr:cNvSpPr txBox="1"/>
      </xdr:nvSpPr>
      <xdr:spPr>
        <a:xfrm>
          <a:off x="4686300" y="61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166434</xdr:rowOff>
    </xdr:from>
    <xdr:to>
      <xdr:col>20</xdr:col>
      <xdr:colOff>38100</xdr:colOff>
      <xdr:row>36</xdr:row>
      <xdr:rowOff>96584</xdr:rowOff>
    </xdr:to>
    <xdr:sp macro="" textlink="">
      <xdr:nvSpPr>
        <xdr:cNvPr id="82" name="楕円 81"/>
        <xdr:cNvSpPr/>
      </xdr:nvSpPr>
      <xdr:spPr>
        <a:xfrm>
          <a:off x="3746500" y="61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87711</xdr:rowOff>
    </xdr:from>
    <xdr:ext cx="469744" cy="259045"/>
    <xdr:sp macro="" textlink="">
      <xdr:nvSpPr>
        <xdr:cNvPr id="83" name="テキスト ボックス 82"/>
        <xdr:cNvSpPr txBox="1"/>
      </xdr:nvSpPr>
      <xdr:spPr>
        <a:xfrm>
          <a:off x="3562428" y="625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162433</xdr:rowOff>
    </xdr:from>
    <xdr:to>
      <xdr:col>15</xdr:col>
      <xdr:colOff>101600</xdr:colOff>
      <xdr:row>36</xdr:row>
      <xdr:rowOff>92583</xdr:rowOff>
    </xdr:to>
    <xdr:sp macro="" textlink="">
      <xdr:nvSpPr>
        <xdr:cNvPr id="84" name="楕円 83"/>
        <xdr:cNvSpPr/>
      </xdr:nvSpPr>
      <xdr:spPr>
        <a:xfrm>
          <a:off x="2857500" y="61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83710</xdr:rowOff>
    </xdr:from>
    <xdr:ext cx="469744" cy="259045"/>
    <xdr:sp macro="" textlink="">
      <xdr:nvSpPr>
        <xdr:cNvPr id="85" name="テキスト ボックス 84"/>
        <xdr:cNvSpPr txBox="1"/>
      </xdr:nvSpPr>
      <xdr:spPr>
        <a:xfrm>
          <a:off x="2673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70803</xdr:rowOff>
    </xdr:from>
    <xdr:to>
      <xdr:col>10</xdr:col>
      <xdr:colOff>165100</xdr:colOff>
      <xdr:row>36</xdr:row>
      <xdr:rowOff>953</xdr:rowOff>
    </xdr:to>
    <xdr:sp macro="" textlink="">
      <xdr:nvSpPr>
        <xdr:cNvPr id="86" name="楕円 85"/>
        <xdr:cNvSpPr/>
      </xdr:nvSpPr>
      <xdr:spPr>
        <a:xfrm>
          <a:off x="1968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163530</xdr:rowOff>
    </xdr:from>
    <xdr:ext cx="469744" cy="259045"/>
    <xdr:sp macro="" textlink="">
      <xdr:nvSpPr>
        <xdr:cNvPr id="87" name="テキスト ボックス 86"/>
        <xdr:cNvSpPr txBox="1"/>
      </xdr:nvSpPr>
      <xdr:spPr>
        <a:xfrm>
          <a:off x="1784428" y="61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146812</xdr:rowOff>
    </xdr:from>
    <xdr:to>
      <xdr:col>6</xdr:col>
      <xdr:colOff>38100</xdr:colOff>
      <xdr:row>36</xdr:row>
      <xdr:rowOff>76962</xdr:rowOff>
    </xdr:to>
    <xdr:sp macro="" textlink="">
      <xdr:nvSpPr>
        <xdr:cNvPr id="88" name="楕円 87"/>
        <xdr:cNvSpPr/>
      </xdr:nvSpPr>
      <xdr:spPr>
        <a:xfrm>
          <a:off x="1079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68089</xdr:rowOff>
    </xdr:from>
    <xdr:ext cx="469744" cy="259045"/>
    <xdr:sp macro="" textlink="">
      <xdr:nvSpPr>
        <xdr:cNvPr id="89" name="テキスト ボックス 88"/>
        <xdr:cNvSpPr txBox="1"/>
      </xdr:nvSpPr>
      <xdr:spPr>
        <a:xfrm>
          <a:off x="895428"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51838</xdr:rowOff>
    </xdr:from>
    <xdr:to>
      <xdr:col>24</xdr:col>
      <xdr:colOff>63500</xdr:colOff>
      <xdr:row>58</xdr:row>
      <xdr:rowOff>53018</xdr:rowOff>
    </xdr:to>
    <xdr:cxnSp macro="">
      <xdr:nvCxnSpPr>
        <xdr:cNvPr id="118" name="直線コネクタ 117"/>
        <xdr:cNvCxnSpPr/>
      </xdr:nvCxnSpPr>
      <xdr:spPr>
        <a:xfrm>
          <a:off x="3797300" y="9995938"/>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51838</xdr:rowOff>
    </xdr:from>
    <xdr:to>
      <xdr:col>19</xdr:col>
      <xdr:colOff>177800</xdr:colOff>
      <xdr:row>58</xdr:row>
      <xdr:rowOff>57524</xdr:rowOff>
    </xdr:to>
    <xdr:cxnSp macro="">
      <xdr:nvCxnSpPr>
        <xdr:cNvPr id="121" name="直線コネクタ 120"/>
        <xdr:cNvCxnSpPr/>
      </xdr:nvCxnSpPr>
      <xdr:spPr>
        <a:xfrm flipV="1">
          <a:off x="2908300" y="9995938"/>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13751</xdr:rowOff>
    </xdr:from>
    <xdr:to>
      <xdr:col>15</xdr:col>
      <xdr:colOff>50800</xdr:colOff>
      <xdr:row>58</xdr:row>
      <xdr:rowOff>57524</xdr:rowOff>
    </xdr:to>
    <xdr:cxnSp macro="">
      <xdr:nvCxnSpPr>
        <xdr:cNvPr id="124" name="直線コネクタ 123"/>
        <xdr:cNvCxnSpPr/>
      </xdr:nvCxnSpPr>
      <xdr:spPr>
        <a:xfrm>
          <a:off x="2019300" y="9957851"/>
          <a:ext cx="889000" cy="4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13751</xdr:rowOff>
    </xdr:from>
    <xdr:to>
      <xdr:col>10</xdr:col>
      <xdr:colOff>114300</xdr:colOff>
      <xdr:row>58</xdr:row>
      <xdr:rowOff>35765</xdr:rowOff>
    </xdr:to>
    <xdr:cxnSp macro="">
      <xdr:nvCxnSpPr>
        <xdr:cNvPr id="127" name="直線コネクタ 126"/>
        <xdr:cNvCxnSpPr/>
      </xdr:nvCxnSpPr>
      <xdr:spPr>
        <a:xfrm flipV="1">
          <a:off x="1130300" y="9957851"/>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2218</xdr:rowOff>
    </xdr:from>
    <xdr:to>
      <xdr:col>24</xdr:col>
      <xdr:colOff>114300</xdr:colOff>
      <xdr:row>58</xdr:row>
      <xdr:rowOff>103818</xdr:rowOff>
    </xdr:to>
    <xdr:sp macro="" textlink="">
      <xdr:nvSpPr>
        <xdr:cNvPr id="137" name="楕円 136"/>
        <xdr:cNvSpPr/>
      </xdr:nvSpPr>
      <xdr:spPr>
        <a:xfrm>
          <a:off x="4584700" y="994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146898</xdr:rowOff>
    </xdr:from>
    <xdr:ext cx="534377" cy="259045"/>
    <xdr:sp macro="" textlink="">
      <xdr:nvSpPr>
        <xdr:cNvPr id="138" name="総務費該当値テキスト"/>
        <xdr:cNvSpPr txBox="1"/>
      </xdr:nvSpPr>
      <xdr:spPr>
        <a:xfrm>
          <a:off x="4686300" y="99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xdr:rowOff>
    </xdr:from>
    <xdr:to>
      <xdr:col>20</xdr:col>
      <xdr:colOff>38100</xdr:colOff>
      <xdr:row>58</xdr:row>
      <xdr:rowOff>102638</xdr:rowOff>
    </xdr:to>
    <xdr:sp macro="" textlink="">
      <xdr:nvSpPr>
        <xdr:cNvPr id="139" name="楕円 138"/>
        <xdr:cNvSpPr/>
      </xdr:nvSpPr>
      <xdr:spPr>
        <a:xfrm>
          <a:off x="3746500" y="994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93765</xdr:rowOff>
    </xdr:from>
    <xdr:ext cx="534377" cy="259045"/>
    <xdr:sp macro="" textlink="">
      <xdr:nvSpPr>
        <xdr:cNvPr id="140" name="テキスト ボックス 139"/>
        <xdr:cNvSpPr txBox="1"/>
      </xdr:nvSpPr>
      <xdr:spPr>
        <a:xfrm>
          <a:off x="3530111" y="100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6724</xdr:rowOff>
    </xdr:from>
    <xdr:to>
      <xdr:col>15</xdr:col>
      <xdr:colOff>101600</xdr:colOff>
      <xdr:row>58</xdr:row>
      <xdr:rowOff>108324</xdr:rowOff>
    </xdr:to>
    <xdr:sp macro="" textlink="">
      <xdr:nvSpPr>
        <xdr:cNvPr id="141" name="楕円 140"/>
        <xdr:cNvSpPr/>
      </xdr:nvSpPr>
      <xdr:spPr>
        <a:xfrm>
          <a:off x="2857500" y="99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99451</xdr:rowOff>
    </xdr:from>
    <xdr:ext cx="534377" cy="259045"/>
    <xdr:sp macro="" textlink="">
      <xdr:nvSpPr>
        <xdr:cNvPr id="142" name="テキスト ボックス 141"/>
        <xdr:cNvSpPr txBox="1"/>
      </xdr:nvSpPr>
      <xdr:spPr>
        <a:xfrm>
          <a:off x="2641111" y="100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134401</xdr:rowOff>
    </xdr:from>
    <xdr:to>
      <xdr:col>10</xdr:col>
      <xdr:colOff>165100</xdr:colOff>
      <xdr:row>58</xdr:row>
      <xdr:rowOff>64551</xdr:rowOff>
    </xdr:to>
    <xdr:sp macro="" textlink="">
      <xdr:nvSpPr>
        <xdr:cNvPr id="143" name="楕円 142"/>
        <xdr:cNvSpPr/>
      </xdr:nvSpPr>
      <xdr:spPr>
        <a:xfrm>
          <a:off x="1968500" y="99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81078</xdr:rowOff>
    </xdr:from>
    <xdr:ext cx="599010" cy="259045"/>
    <xdr:sp macro="" textlink="">
      <xdr:nvSpPr>
        <xdr:cNvPr id="144" name="テキスト ボックス 143"/>
        <xdr:cNvSpPr txBox="1"/>
      </xdr:nvSpPr>
      <xdr:spPr>
        <a:xfrm>
          <a:off x="1719795" y="968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156415</xdr:rowOff>
    </xdr:from>
    <xdr:to>
      <xdr:col>6</xdr:col>
      <xdr:colOff>38100</xdr:colOff>
      <xdr:row>58</xdr:row>
      <xdr:rowOff>86565</xdr:rowOff>
    </xdr:to>
    <xdr:sp macro="" textlink="">
      <xdr:nvSpPr>
        <xdr:cNvPr id="145" name="楕円 144"/>
        <xdr:cNvSpPr/>
      </xdr:nvSpPr>
      <xdr:spPr>
        <a:xfrm>
          <a:off x="1079500" y="99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103092</xdr:rowOff>
    </xdr:from>
    <xdr:ext cx="534377" cy="259045"/>
    <xdr:sp macro="" textlink="">
      <xdr:nvSpPr>
        <xdr:cNvPr id="146" name="テキスト ボックス 145"/>
        <xdr:cNvSpPr txBox="1"/>
      </xdr:nvSpPr>
      <xdr:spPr>
        <a:xfrm>
          <a:off x="863111" y="97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55766</xdr:rowOff>
    </xdr:from>
    <xdr:to>
      <xdr:col>24</xdr:col>
      <xdr:colOff>63500</xdr:colOff>
      <xdr:row>71</xdr:row>
      <xdr:rowOff>133921</xdr:rowOff>
    </xdr:to>
    <xdr:cxnSp macro="">
      <xdr:nvCxnSpPr>
        <xdr:cNvPr id="176" name="直線コネクタ 175"/>
        <xdr:cNvCxnSpPr/>
      </xdr:nvCxnSpPr>
      <xdr:spPr>
        <a:xfrm>
          <a:off x="3797300" y="12228716"/>
          <a:ext cx="838200" cy="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55766</xdr:rowOff>
    </xdr:from>
    <xdr:to>
      <xdr:col>19</xdr:col>
      <xdr:colOff>177800</xdr:colOff>
      <xdr:row>71</xdr:row>
      <xdr:rowOff>141415</xdr:rowOff>
    </xdr:to>
    <xdr:cxnSp macro="">
      <xdr:nvCxnSpPr>
        <xdr:cNvPr id="179" name="直線コネクタ 178"/>
        <xdr:cNvCxnSpPr/>
      </xdr:nvCxnSpPr>
      <xdr:spPr>
        <a:xfrm flipV="1">
          <a:off x="2908300" y="12228716"/>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141415</xdr:rowOff>
    </xdr:from>
    <xdr:to>
      <xdr:col>15</xdr:col>
      <xdr:colOff>50800</xdr:colOff>
      <xdr:row>72</xdr:row>
      <xdr:rowOff>75717</xdr:rowOff>
    </xdr:to>
    <xdr:cxnSp macro="">
      <xdr:nvCxnSpPr>
        <xdr:cNvPr id="182" name="直線コネクタ 181"/>
        <xdr:cNvCxnSpPr/>
      </xdr:nvCxnSpPr>
      <xdr:spPr>
        <a:xfrm flipV="1">
          <a:off x="2019300" y="12314365"/>
          <a:ext cx="889000" cy="10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75717</xdr:rowOff>
    </xdr:from>
    <xdr:to>
      <xdr:col>10</xdr:col>
      <xdr:colOff>114300</xdr:colOff>
      <xdr:row>73</xdr:row>
      <xdr:rowOff>11582</xdr:rowOff>
    </xdr:to>
    <xdr:cxnSp macro="">
      <xdr:nvCxnSpPr>
        <xdr:cNvPr id="185" name="直線コネクタ 184"/>
        <xdr:cNvCxnSpPr/>
      </xdr:nvCxnSpPr>
      <xdr:spPr>
        <a:xfrm flipV="1">
          <a:off x="1130300" y="12420117"/>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83121</xdr:rowOff>
    </xdr:from>
    <xdr:to>
      <xdr:col>24</xdr:col>
      <xdr:colOff>114300</xdr:colOff>
      <xdr:row>72</xdr:row>
      <xdr:rowOff>13271</xdr:rowOff>
    </xdr:to>
    <xdr:sp macro="" textlink="">
      <xdr:nvSpPr>
        <xdr:cNvPr id="195" name="楕円 194"/>
        <xdr:cNvSpPr/>
      </xdr:nvSpPr>
      <xdr:spPr>
        <a:xfrm>
          <a:off x="4584700" y="12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105998</xdr:rowOff>
    </xdr:from>
    <xdr:ext cx="599010" cy="259045"/>
    <xdr:sp macro="" textlink="">
      <xdr:nvSpPr>
        <xdr:cNvPr id="196" name="民生費該当値テキスト"/>
        <xdr:cNvSpPr txBox="1"/>
      </xdr:nvSpPr>
      <xdr:spPr>
        <a:xfrm>
          <a:off x="4686300" y="1210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4966</xdr:rowOff>
    </xdr:from>
    <xdr:to>
      <xdr:col>20</xdr:col>
      <xdr:colOff>38100</xdr:colOff>
      <xdr:row>71</xdr:row>
      <xdr:rowOff>106566</xdr:rowOff>
    </xdr:to>
    <xdr:sp macro="" textlink="">
      <xdr:nvSpPr>
        <xdr:cNvPr id="197" name="楕円 196"/>
        <xdr:cNvSpPr/>
      </xdr:nvSpPr>
      <xdr:spPr>
        <a:xfrm>
          <a:off x="3746500" y="121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123093</xdr:rowOff>
    </xdr:from>
    <xdr:ext cx="599010" cy="259045"/>
    <xdr:sp macro="" textlink="">
      <xdr:nvSpPr>
        <xdr:cNvPr id="198" name="テキスト ボックス 197"/>
        <xdr:cNvSpPr txBox="1"/>
      </xdr:nvSpPr>
      <xdr:spPr>
        <a:xfrm>
          <a:off x="3497795" y="1195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90615</xdr:rowOff>
    </xdr:from>
    <xdr:to>
      <xdr:col>15</xdr:col>
      <xdr:colOff>101600</xdr:colOff>
      <xdr:row>72</xdr:row>
      <xdr:rowOff>20765</xdr:rowOff>
    </xdr:to>
    <xdr:sp macro="" textlink="">
      <xdr:nvSpPr>
        <xdr:cNvPr id="199" name="楕円 198"/>
        <xdr:cNvSpPr/>
      </xdr:nvSpPr>
      <xdr:spPr>
        <a:xfrm>
          <a:off x="2857500" y="122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37292</xdr:rowOff>
    </xdr:from>
    <xdr:ext cx="599010" cy="259045"/>
    <xdr:sp macro="" textlink="">
      <xdr:nvSpPr>
        <xdr:cNvPr id="200" name="テキスト ボックス 199"/>
        <xdr:cNvSpPr txBox="1"/>
      </xdr:nvSpPr>
      <xdr:spPr>
        <a:xfrm>
          <a:off x="2608795" y="120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24917</xdr:rowOff>
    </xdr:from>
    <xdr:to>
      <xdr:col>10</xdr:col>
      <xdr:colOff>165100</xdr:colOff>
      <xdr:row>72</xdr:row>
      <xdr:rowOff>126517</xdr:rowOff>
    </xdr:to>
    <xdr:sp macro="" textlink="">
      <xdr:nvSpPr>
        <xdr:cNvPr id="201" name="楕円 200"/>
        <xdr:cNvSpPr/>
      </xdr:nvSpPr>
      <xdr:spPr>
        <a:xfrm>
          <a:off x="1968500" y="123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143044</xdr:rowOff>
    </xdr:from>
    <xdr:ext cx="599010" cy="259045"/>
    <xdr:sp macro="" textlink="">
      <xdr:nvSpPr>
        <xdr:cNvPr id="202" name="テキスト ボックス 201"/>
        <xdr:cNvSpPr txBox="1"/>
      </xdr:nvSpPr>
      <xdr:spPr>
        <a:xfrm>
          <a:off x="1719795" y="1214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132232</xdr:rowOff>
    </xdr:from>
    <xdr:to>
      <xdr:col>6</xdr:col>
      <xdr:colOff>38100</xdr:colOff>
      <xdr:row>73</xdr:row>
      <xdr:rowOff>62382</xdr:rowOff>
    </xdr:to>
    <xdr:sp macro="" textlink="">
      <xdr:nvSpPr>
        <xdr:cNvPr id="203" name="楕円 202"/>
        <xdr:cNvSpPr/>
      </xdr:nvSpPr>
      <xdr:spPr>
        <a:xfrm>
          <a:off x="1079500" y="124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78909</xdr:rowOff>
    </xdr:from>
    <xdr:ext cx="599010" cy="259045"/>
    <xdr:sp macro="" textlink="">
      <xdr:nvSpPr>
        <xdr:cNvPr id="204" name="テキスト ボックス 203"/>
        <xdr:cNvSpPr txBox="1"/>
      </xdr:nvSpPr>
      <xdr:spPr>
        <a:xfrm>
          <a:off x="830795" y="1225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35083</xdr:rowOff>
    </xdr:from>
    <xdr:to>
      <xdr:col>24</xdr:col>
      <xdr:colOff>63500</xdr:colOff>
      <xdr:row>96</xdr:row>
      <xdr:rowOff>96658</xdr:rowOff>
    </xdr:to>
    <xdr:cxnSp macro="">
      <xdr:nvCxnSpPr>
        <xdr:cNvPr id="236" name="直線コネクタ 235"/>
        <xdr:cNvCxnSpPr/>
      </xdr:nvCxnSpPr>
      <xdr:spPr>
        <a:xfrm flipV="1">
          <a:off x="3797300" y="16494283"/>
          <a:ext cx="838200" cy="6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96658</xdr:rowOff>
    </xdr:from>
    <xdr:to>
      <xdr:col>19</xdr:col>
      <xdr:colOff>177800</xdr:colOff>
      <xdr:row>96</xdr:row>
      <xdr:rowOff>108496</xdr:rowOff>
    </xdr:to>
    <xdr:cxnSp macro="">
      <xdr:nvCxnSpPr>
        <xdr:cNvPr id="239" name="直線コネクタ 238"/>
        <xdr:cNvCxnSpPr/>
      </xdr:nvCxnSpPr>
      <xdr:spPr>
        <a:xfrm flipV="1">
          <a:off x="2908300" y="16555858"/>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108496</xdr:rowOff>
    </xdr:from>
    <xdr:to>
      <xdr:col>15</xdr:col>
      <xdr:colOff>50800</xdr:colOff>
      <xdr:row>97</xdr:row>
      <xdr:rowOff>37353</xdr:rowOff>
    </xdr:to>
    <xdr:cxnSp macro="">
      <xdr:nvCxnSpPr>
        <xdr:cNvPr id="242" name="直線コネクタ 241"/>
        <xdr:cNvCxnSpPr/>
      </xdr:nvCxnSpPr>
      <xdr:spPr>
        <a:xfrm flipV="1">
          <a:off x="2019300" y="16567696"/>
          <a:ext cx="889000" cy="10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4" name="テキスト ボックス 243"/>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37353</xdr:rowOff>
    </xdr:from>
    <xdr:to>
      <xdr:col>10</xdr:col>
      <xdr:colOff>114300</xdr:colOff>
      <xdr:row>97</xdr:row>
      <xdr:rowOff>55477</xdr:rowOff>
    </xdr:to>
    <xdr:cxnSp macro="">
      <xdr:nvCxnSpPr>
        <xdr:cNvPr id="245" name="直線コネクタ 244"/>
        <xdr:cNvCxnSpPr/>
      </xdr:nvCxnSpPr>
      <xdr:spPr>
        <a:xfrm flipV="1">
          <a:off x="1130300" y="16668003"/>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155733</xdr:rowOff>
    </xdr:from>
    <xdr:to>
      <xdr:col>24</xdr:col>
      <xdr:colOff>114300</xdr:colOff>
      <xdr:row>96</xdr:row>
      <xdr:rowOff>85883</xdr:rowOff>
    </xdr:to>
    <xdr:sp macro="" textlink="">
      <xdr:nvSpPr>
        <xdr:cNvPr id="255" name="楕円 254"/>
        <xdr:cNvSpPr/>
      </xdr:nvSpPr>
      <xdr:spPr>
        <a:xfrm>
          <a:off x="4584700" y="164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7160</xdr:rowOff>
    </xdr:from>
    <xdr:ext cx="534377" cy="259045"/>
    <xdr:sp macro="" textlink="">
      <xdr:nvSpPr>
        <xdr:cNvPr id="256" name="衛生費該当値テキスト"/>
        <xdr:cNvSpPr txBox="1"/>
      </xdr:nvSpPr>
      <xdr:spPr>
        <a:xfrm>
          <a:off x="4686300" y="162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45858</xdr:rowOff>
    </xdr:from>
    <xdr:to>
      <xdr:col>20</xdr:col>
      <xdr:colOff>38100</xdr:colOff>
      <xdr:row>96</xdr:row>
      <xdr:rowOff>147458</xdr:rowOff>
    </xdr:to>
    <xdr:sp macro="" textlink="">
      <xdr:nvSpPr>
        <xdr:cNvPr id="257" name="楕円 256"/>
        <xdr:cNvSpPr/>
      </xdr:nvSpPr>
      <xdr:spPr>
        <a:xfrm>
          <a:off x="3746500" y="165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163985</xdr:rowOff>
    </xdr:from>
    <xdr:ext cx="534377" cy="259045"/>
    <xdr:sp macro="" textlink="">
      <xdr:nvSpPr>
        <xdr:cNvPr id="258" name="テキスト ボックス 257"/>
        <xdr:cNvSpPr txBox="1"/>
      </xdr:nvSpPr>
      <xdr:spPr>
        <a:xfrm>
          <a:off x="3530111" y="162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57696</xdr:rowOff>
    </xdr:from>
    <xdr:to>
      <xdr:col>15</xdr:col>
      <xdr:colOff>101600</xdr:colOff>
      <xdr:row>96</xdr:row>
      <xdr:rowOff>159296</xdr:rowOff>
    </xdr:to>
    <xdr:sp macro="" textlink="">
      <xdr:nvSpPr>
        <xdr:cNvPr id="259" name="楕円 258"/>
        <xdr:cNvSpPr/>
      </xdr:nvSpPr>
      <xdr:spPr>
        <a:xfrm>
          <a:off x="2857500" y="165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4373</xdr:rowOff>
    </xdr:from>
    <xdr:ext cx="534377" cy="259045"/>
    <xdr:sp macro="" textlink="">
      <xdr:nvSpPr>
        <xdr:cNvPr id="260" name="テキスト ボックス 259"/>
        <xdr:cNvSpPr txBox="1"/>
      </xdr:nvSpPr>
      <xdr:spPr>
        <a:xfrm>
          <a:off x="2641111" y="162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158003</xdr:rowOff>
    </xdr:from>
    <xdr:to>
      <xdr:col>10</xdr:col>
      <xdr:colOff>165100</xdr:colOff>
      <xdr:row>97</xdr:row>
      <xdr:rowOff>88153</xdr:rowOff>
    </xdr:to>
    <xdr:sp macro="" textlink="">
      <xdr:nvSpPr>
        <xdr:cNvPr id="261" name="楕円 260"/>
        <xdr:cNvSpPr/>
      </xdr:nvSpPr>
      <xdr:spPr>
        <a:xfrm>
          <a:off x="1968500" y="166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79280</xdr:rowOff>
    </xdr:from>
    <xdr:ext cx="534377" cy="259045"/>
    <xdr:sp macro="" textlink="">
      <xdr:nvSpPr>
        <xdr:cNvPr id="262" name="テキスト ボックス 261"/>
        <xdr:cNvSpPr txBox="1"/>
      </xdr:nvSpPr>
      <xdr:spPr>
        <a:xfrm>
          <a:off x="1752111" y="167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4677</xdr:rowOff>
    </xdr:from>
    <xdr:to>
      <xdr:col>6</xdr:col>
      <xdr:colOff>38100</xdr:colOff>
      <xdr:row>97</xdr:row>
      <xdr:rowOff>106277</xdr:rowOff>
    </xdr:to>
    <xdr:sp macro="" textlink="">
      <xdr:nvSpPr>
        <xdr:cNvPr id="263" name="楕円 262"/>
        <xdr:cNvSpPr/>
      </xdr:nvSpPr>
      <xdr:spPr>
        <a:xfrm>
          <a:off x="1079500" y="166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97404</xdr:rowOff>
    </xdr:from>
    <xdr:ext cx="534377" cy="259045"/>
    <xdr:sp macro="" textlink="">
      <xdr:nvSpPr>
        <xdr:cNvPr id="264" name="テキスト ボックス 263"/>
        <xdr:cNvSpPr txBox="1"/>
      </xdr:nvSpPr>
      <xdr:spPr>
        <a:xfrm>
          <a:off x="863111" y="167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80590</xdr:rowOff>
    </xdr:from>
    <xdr:to>
      <xdr:col>55</xdr:col>
      <xdr:colOff>0</xdr:colOff>
      <xdr:row>39</xdr:row>
      <xdr:rowOff>83856</xdr:rowOff>
    </xdr:to>
    <xdr:cxnSp macro="">
      <xdr:nvCxnSpPr>
        <xdr:cNvPr id="295" name="直線コネクタ 294"/>
        <xdr:cNvCxnSpPr/>
      </xdr:nvCxnSpPr>
      <xdr:spPr>
        <a:xfrm>
          <a:off x="9639300" y="67671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80590</xdr:rowOff>
    </xdr:from>
    <xdr:to>
      <xdr:col>50</xdr:col>
      <xdr:colOff>114300</xdr:colOff>
      <xdr:row>39</xdr:row>
      <xdr:rowOff>83856</xdr:rowOff>
    </xdr:to>
    <xdr:cxnSp macro="">
      <xdr:nvCxnSpPr>
        <xdr:cNvPr id="298" name="直線コネクタ 297"/>
        <xdr:cNvCxnSpPr/>
      </xdr:nvCxnSpPr>
      <xdr:spPr>
        <a:xfrm flipV="1">
          <a:off x="8750300" y="67671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77978</xdr:rowOff>
    </xdr:from>
    <xdr:to>
      <xdr:col>45</xdr:col>
      <xdr:colOff>177800</xdr:colOff>
      <xdr:row>39</xdr:row>
      <xdr:rowOff>83856</xdr:rowOff>
    </xdr:to>
    <xdr:cxnSp macro="">
      <xdr:nvCxnSpPr>
        <xdr:cNvPr id="301" name="直線コネクタ 300"/>
        <xdr:cNvCxnSpPr/>
      </xdr:nvCxnSpPr>
      <xdr:spPr>
        <a:xfrm>
          <a:off x="7861300" y="676452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77978</xdr:rowOff>
    </xdr:from>
    <xdr:to>
      <xdr:col>41</xdr:col>
      <xdr:colOff>50800</xdr:colOff>
      <xdr:row>39</xdr:row>
      <xdr:rowOff>97736</xdr:rowOff>
    </xdr:to>
    <xdr:cxnSp macro="">
      <xdr:nvCxnSpPr>
        <xdr:cNvPr id="304" name="直線コネクタ 303"/>
        <xdr:cNvCxnSpPr/>
      </xdr:nvCxnSpPr>
      <xdr:spPr>
        <a:xfrm flipV="1">
          <a:off x="6972300" y="6764528"/>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33056</xdr:rowOff>
    </xdr:from>
    <xdr:to>
      <xdr:col>55</xdr:col>
      <xdr:colOff>50800</xdr:colOff>
      <xdr:row>39</xdr:row>
      <xdr:rowOff>134656</xdr:rowOff>
    </xdr:to>
    <xdr:sp macro="" textlink="">
      <xdr:nvSpPr>
        <xdr:cNvPr id="314" name="楕円 313"/>
        <xdr:cNvSpPr/>
      </xdr:nvSpPr>
      <xdr:spPr>
        <a:xfrm>
          <a:off x="104267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119433</xdr:rowOff>
    </xdr:from>
    <xdr:ext cx="313932" cy="259045"/>
    <xdr:sp macro="" textlink="">
      <xdr:nvSpPr>
        <xdr:cNvPr id="315" name="労働費該当値テキスト"/>
        <xdr:cNvSpPr txBox="1"/>
      </xdr:nvSpPr>
      <xdr:spPr>
        <a:xfrm>
          <a:off x="10528300" y="663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29790</xdr:rowOff>
    </xdr:from>
    <xdr:to>
      <xdr:col>50</xdr:col>
      <xdr:colOff>165100</xdr:colOff>
      <xdr:row>39</xdr:row>
      <xdr:rowOff>131390</xdr:rowOff>
    </xdr:to>
    <xdr:sp macro="" textlink="">
      <xdr:nvSpPr>
        <xdr:cNvPr id="316" name="楕円 315"/>
        <xdr:cNvSpPr/>
      </xdr:nvSpPr>
      <xdr:spPr>
        <a:xfrm>
          <a:off x="9588500" y="67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122517</xdr:rowOff>
    </xdr:from>
    <xdr:ext cx="378565" cy="259045"/>
    <xdr:sp macro="" textlink="">
      <xdr:nvSpPr>
        <xdr:cNvPr id="317" name="テキスト ボックス 316"/>
        <xdr:cNvSpPr txBox="1"/>
      </xdr:nvSpPr>
      <xdr:spPr>
        <a:xfrm>
          <a:off x="9450017" y="680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33056</xdr:rowOff>
    </xdr:from>
    <xdr:to>
      <xdr:col>46</xdr:col>
      <xdr:colOff>38100</xdr:colOff>
      <xdr:row>39</xdr:row>
      <xdr:rowOff>134656</xdr:rowOff>
    </xdr:to>
    <xdr:sp macro="" textlink="">
      <xdr:nvSpPr>
        <xdr:cNvPr id="318" name="楕円 317"/>
        <xdr:cNvSpPr/>
      </xdr:nvSpPr>
      <xdr:spPr>
        <a:xfrm>
          <a:off x="8699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125783</xdr:rowOff>
    </xdr:from>
    <xdr:ext cx="313932" cy="259045"/>
    <xdr:sp macro="" textlink="">
      <xdr:nvSpPr>
        <xdr:cNvPr id="319" name="テキスト ボックス 318"/>
        <xdr:cNvSpPr txBox="1"/>
      </xdr:nvSpPr>
      <xdr:spPr>
        <a:xfrm>
          <a:off x="8593333" y="6812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27178</xdr:rowOff>
    </xdr:from>
    <xdr:to>
      <xdr:col>41</xdr:col>
      <xdr:colOff>101600</xdr:colOff>
      <xdr:row>39</xdr:row>
      <xdr:rowOff>128778</xdr:rowOff>
    </xdr:to>
    <xdr:sp macro="" textlink="">
      <xdr:nvSpPr>
        <xdr:cNvPr id="320" name="楕円 319"/>
        <xdr:cNvSpPr/>
      </xdr:nvSpPr>
      <xdr:spPr>
        <a:xfrm>
          <a:off x="7810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119905</xdr:rowOff>
    </xdr:from>
    <xdr:ext cx="378565" cy="259045"/>
    <xdr:sp macro="" textlink="">
      <xdr:nvSpPr>
        <xdr:cNvPr id="321" name="テキスト ボックス 320"/>
        <xdr:cNvSpPr txBox="1"/>
      </xdr:nvSpPr>
      <xdr:spPr>
        <a:xfrm>
          <a:off x="7672017" y="680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46936</xdr:rowOff>
    </xdr:from>
    <xdr:to>
      <xdr:col>36</xdr:col>
      <xdr:colOff>165100</xdr:colOff>
      <xdr:row>39</xdr:row>
      <xdr:rowOff>148536</xdr:rowOff>
    </xdr:to>
    <xdr:sp macro="" textlink="">
      <xdr:nvSpPr>
        <xdr:cNvPr id="322" name="楕円 321"/>
        <xdr:cNvSpPr/>
      </xdr:nvSpPr>
      <xdr:spPr>
        <a:xfrm>
          <a:off x="6921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139663</xdr:rowOff>
    </xdr:from>
    <xdr:ext cx="249299" cy="259045"/>
    <xdr:sp macro="" textlink="">
      <xdr:nvSpPr>
        <xdr:cNvPr id="323" name="テキスト ボックス 322"/>
        <xdr:cNvSpPr txBox="1"/>
      </xdr:nvSpPr>
      <xdr:spPr>
        <a:xfrm>
          <a:off x="6847650"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24268</xdr:rowOff>
    </xdr:from>
    <xdr:to>
      <xdr:col>55</xdr:col>
      <xdr:colOff>0</xdr:colOff>
      <xdr:row>56</xdr:row>
      <xdr:rowOff>59831</xdr:rowOff>
    </xdr:to>
    <xdr:cxnSp macro="">
      <xdr:nvCxnSpPr>
        <xdr:cNvPr id="354" name="直線コネクタ 353"/>
        <xdr:cNvCxnSpPr/>
      </xdr:nvCxnSpPr>
      <xdr:spPr>
        <a:xfrm>
          <a:off x="9639300" y="9454018"/>
          <a:ext cx="838200" cy="20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24268</xdr:rowOff>
    </xdr:from>
    <xdr:to>
      <xdr:col>50</xdr:col>
      <xdr:colOff>114300</xdr:colOff>
      <xdr:row>55</xdr:row>
      <xdr:rowOff>75267</xdr:rowOff>
    </xdr:to>
    <xdr:cxnSp macro="">
      <xdr:nvCxnSpPr>
        <xdr:cNvPr id="357" name="直線コネクタ 356"/>
        <xdr:cNvCxnSpPr/>
      </xdr:nvCxnSpPr>
      <xdr:spPr>
        <a:xfrm flipV="1">
          <a:off x="8750300" y="9454018"/>
          <a:ext cx="889000" cy="5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75267</xdr:rowOff>
    </xdr:from>
    <xdr:to>
      <xdr:col>45</xdr:col>
      <xdr:colOff>177800</xdr:colOff>
      <xdr:row>56</xdr:row>
      <xdr:rowOff>94611</xdr:rowOff>
    </xdr:to>
    <xdr:cxnSp macro="">
      <xdr:nvCxnSpPr>
        <xdr:cNvPr id="360" name="直線コネクタ 359"/>
        <xdr:cNvCxnSpPr/>
      </xdr:nvCxnSpPr>
      <xdr:spPr>
        <a:xfrm flipV="1">
          <a:off x="7861300" y="9505017"/>
          <a:ext cx="889000" cy="19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14612</xdr:rowOff>
    </xdr:from>
    <xdr:to>
      <xdr:col>41</xdr:col>
      <xdr:colOff>50800</xdr:colOff>
      <xdr:row>56</xdr:row>
      <xdr:rowOff>94611</xdr:rowOff>
    </xdr:to>
    <xdr:cxnSp macro="">
      <xdr:nvCxnSpPr>
        <xdr:cNvPr id="363" name="直線コネクタ 362"/>
        <xdr:cNvCxnSpPr/>
      </xdr:nvCxnSpPr>
      <xdr:spPr>
        <a:xfrm>
          <a:off x="6972300" y="9615812"/>
          <a:ext cx="889000" cy="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9031</xdr:rowOff>
    </xdr:from>
    <xdr:to>
      <xdr:col>55</xdr:col>
      <xdr:colOff>50800</xdr:colOff>
      <xdr:row>56</xdr:row>
      <xdr:rowOff>110631</xdr:rowOff>
    </xdr:to>
    <xdr:sp macro="" textlink="">
      <xdr:nvSpPr>
        <xdr:cNvPr id="373" name="楕円 372"/>
        <xdr:cNvSpPr/>
      </xdr:nvSpPr>
      <xdr:spPr>
        <a:xfrm>
          <a:off x="10426700" y="9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31908</xdr:rowOff>
    </xdr:from>
    <xdr:ext cx="534377" cy="259045"/>
    <xdr:sp macro="" textlink="">
      <xdr:nvSpPr>
        <xdr:cNvPr id="374" name="農林水産業費該当値テキスト"/>
        <xdr:cNvSpPr txBox="1"/>
      </xdr:nvSpPr>
      <xdr:spPr>
        <a:xfrm>
          <a:off x="10528300" y="94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144918</xdr:rowOff>
    </xdr:from>
    <xdr:to>
      <xdr:col>50</xdr:col>
      <xdr:colOff>165100</xdr:colOff>
      <xdr:row>55</xdr:row>
      <xdr:rowOff>75068</xdr:rowOff>
    </xdr:to>
    <xdr:sp macro="" textlink="">
      <xdr:nvSpPr>
        <xdr:cNvPr id="375" name="楕円 374"/>
        <xdr:cNvSpPr/>
      </xdr:nvSpPr>
      <xdr:spPr>
        <a:xfrm>
          <a:off x="9588500" y="94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91595</xdr:rowOff>
    </xdr:from>
    <xdr:ext cx="534377" cy="259045"/>
    <xdr:sp macro="" textlink="">
      <xdr:nvSpPr>
        <xdr:cNvPr id="376" name="テキスト ボックス 375"/>
        <xdr:cNvSpPr txBox="1"/>
      </xdr:nvSpPr>
      <xdr:spPr>
        <a:xfrm>
          <a:off x="9372111" y="91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24467</xdr:rowOff>
    </xdr:from>
    <xdr:to>
      <xdr:col>46</xdr:col>
      <xdr:colOff>38100</xdr:colOff>
      <xdr:row>55</xdr:row>
      <xdr:rowOff>126067</xdr:rowOff>
    </xdr:to>
    <xdr:sp macro="" textlink="">
      <xdr:nvSpPr>
        <xdr:cNvPr id="377" name="楕円 376"/>
        <xdr:cNvSpPr/>
      </xdr:nvSpPr>
      <xdr:spPr>
        <a:xfrm>
          <a:off x="8699500" y="94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142594</xdr:rowOff>
    </xdr:from>
    <xdr:ext cx="534377" cy="259045"/>
    <xdr:sp macro="" textlink="">
      <xdr:nvSpPr>
        <xdr:cNvPr id="378" name="テキスト ボックス 377"/>
        <xdr:cNvSpPr txBox="1"/>
      </xdr:nvSpPr>
      <xdr:spPr>
        <a:xfrm>
          <a:off x="8483111" y="922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43811</xdr:rowOff>
    </xdr:from>
    <xdr:to>
      <xdr:col>41</xdr:col>
      <xdr:colOff>101600</xdr:colOff>
      <xdr:row>56</xdr:row>
      <xdr:rowOff>145411</xdr:rowOff>
    </xdr:to>
    <xdr:sp macro="" textlink="">
      <xdr:nvSpPr>
        <xdr:cNvPr id="379" name="楕円 378"/>
        <xdr:cNvSpPr/>
      </xdr:nvSpPr>
      <xdr:spPr>
        <a:xfrm>
          <a:off x="7810500" y="964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161938</xdr:rowOff>
    </xdr:from>
    <xdr:ext cx="534377" cy="259045"/>
    <xdr:sp macro="" textlink="">
      <xdr:nvSpPr>
        <xdr:cNvPr id="380" name="テキスト ボックス 379"/>
        <xdr:cNvSpPr txBox="1"/>
      </xdr:nvSpPr>
      <xdr:spPr>
        <a:xfrm>
          <a:off x="7594111" y="942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135262</xdr:rowOff>
    </xdr:from>
    <xdr:to>
      <xdr:col>36</xdr:col>
      <xdr:colOff>165100</xdr:colOff>
      <xdr:row>56</xdr:row>
      <xdr:rowOff>65412</xdr:rowOff>
    </xdr:to>
    <xdr:sp macro="" textlink="">
      <xdr:nvSpPr>
        <xdr:cNvPr id="381" name="楕円 380"/>
        <xdr:cNvSpPr/>
      </xdr:nvSpPr>
      <xdr:spPr>
        <a:xfrm>
          <a:off x="6921500" y="95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81939</xdr:rowOff>
    </xdr:from>
    <xdr:ext cx="534377" cy="259045"/>
    <xdr:sp macro="" textlink="">
      <xdr:nvSpPr>
        <xdr:cNvPr id="382" name="テキスト ボックス 381"/>
        <xdr:cNvSpPr txBox="1"/>
      </xdr:nvSpPr>
      <xdr:spPr>
        <a:xfrm>
          <a:off x="6705111" y="93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42842</xdr:rowOff>
    </xdr:from>
    <xdr:to>
      <xdr:col>55</xdr:col>
      <xdr:colOff>0</xdr:colOff>
      <xdr:row>78</xdr:row>
      <xdr:rowOff>122707</xdr:rowOff>
    </xdr:to>
    <xdr:cxnSp macro="">
      <xdr:nvCxnSpPr>
        <xdr:cNvPr id="411" name="直線コネクタ 410"/>
        <xdr:cNvCxnSpPr/>
      </xdr:nvCxnSpPr>
      <xdr:spPr>
        <a:xfrm flipV="1">
          <a:off x="9639300" y="13415942"/>
          <a:ext cx="838200" cy="7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12" name="商工費平均値テキスト"/>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41943</xdr:rowOff>
    </xdr:from>
    <xdr:to>
      <xdr:col>50</xdr:col>
      <xdr:colOff>114300</xdr:colOff>
      <xdr:row>78</xdr:row>
      <xdr:rowOff>122707</xdr:rowOff>
    </xdr:to>
    <xdr:cxnSp macro="">
      <xdr:nvCxnSpPr>
        <xdr:cNvPr id="414" name="直線コネクタ 413"/>
        <xdr:cNvCxnSpPr/>
      </xdr:nvCxnSpPr>
      <xdr:spPr>
        <a:xfrm>
          <a:off x="8750300" y="13415043"/>
          <a:ext cx="889000" cy="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41943</xdr:rowOff>
    </xdr:from>
    <xdr:to>
      <xdr:col>45</xdr:col>
      <xdr:colOff>177800</xdr:colOff>
      <xdr:row>78</xdr:row>
      <xdr:rowOff>125368</xdr:rowOff>
    </xdr:to>
    <xdr:cxnSp macro="">
      <xdr:nvCxnSpPr>
        <xdr:cNvPr id="417" name="直線コネクタ 416"/>
        <xdr:cNvCxnSpPr/>
      </xdr:nvCxnSpPr>
      <xdr:spPr>
        <a:xfrm flipV="1">
          <a:off x="7861300" y="13415043"/>
          <a:ext cx="889000" cy="8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125368</xdr:rowOff>
    </xdr:from>
    <xdr:to>
      <xdr:col>41</xdr:col>
      <xdr:colOff>50800</xdr:colOff>
      <xdr:row>78</xdr:row>
      <xdr:rowOff>145095</xdr:rowOff>
    </xdr:to>
    <xdr:cxnSp macro="">
      <xdr:nvCxnSpPr>
        <xdr:cNvPr id="420" name="直線コネクタ 419"/>
        <xdr:cNvCxnSpPr/>
      </xdr:nvCxnSpPr>
      <xdr:spPr>
        <a:xfrm flipV="1">
          <a:off x="6972300" y="13498468"/>
          <a:ext cx="889000" cy="1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163492</xdr:rowOff>
    </xdr:from>
    <xdr:to>
      <xdr:col>55</xdr:col>
      <xdr:colOff>50800</xdr:colOff>
      <xdr:row>78</xdr:row>
      <xdr:rowOff>93642</xdr:rowOff>
    </xdr:to>
    <xdr:sp macro="" textlink="">
      <xdr:nvSpPr>
        <xdr:cNvPr id="430" name="楕円 429"/>
        <xdr:cNvSpPr/>
      </xdr:nvSpPr>
      <xdr:spPr>
        <a:xfrm>
          <a:off x="10426700" y="133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14919</xdr:rowOff>
    </xdr:from>
    <xdr:ext cx="534377" cy="259045"/>
    <xdr:sp macro="" textlink="">
      <xdr:nvSpPr>
        <xdr:cNvPr id="431" name="商工費該当値テキスト"/>
        <xdr:cNvSpPr txBox="1"/>
      </xdr:nvSpPr>
      <xdr:spPr>
        <a:xfrm>
          <a:off x="10528300" y="1321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71907</xdr:rowOff>
    </xdr:from>
    <xdr:to>
      <xdr:col>50</xdr:col>
      <xdr:colOff>165100</xdr:colOff>
      <xdr:row>79</xdr:row>
      <xdr:rowOff>2057</xdr:rowOff>
    </xdr:to>
    <xdr:sp macro="" textlink="">
      <xdr:nvSpPr>
        <xdr:cNvPr id="432" name="楕円 431"/>
        <xdr:cNvSpPr/>
      </xdr:nvSpPr>
      <xdr:spPr>
        <a:xfrm>
          <a:off x="9588500" y="134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164634</xdr:rowOff>
    </xdr:from>
    <xdr:ext cx="534377" cy="259045"/>
    <xdr:sp macro="" textlink="">
      <xdr:nvSpPr>
        <xdr:cNvPr id="433" name="テキスト ボックス 432"/>
        <xdr:cNvSpPr txBox="1"/>
      </xdr:nvSpPr>
      <xdr:spPr>
        <a:xfrm>
          <a:off x="9372111" y="1353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162593</xdr:rowOff>
    </xdr:from>
    <xdr:to>
      <xdr:col>46</xdr:col>
      <xdr:colOff>38100</xdr:colOff>
      <xdr:row>78</xdr:row>
      <xdr:rowOff>92743</xdr:rowOff>
    </xdr:to>
    <xdr:sp macro="" textlink="">
      <xdr:nvSpPr>
        <xdr:cNvPr id="434" name="楕円 433"/>
        <xdr:cNvSpPr/>
      </xdr:nvSpPr>
      <xdr:spPr>
        <a:xfrm>
          <a:off x="8699500" y="133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109270</xdr:rowOff>
    </xdr:from>
    <xdr:ext cx="534377" cy="259045"/>
    <xdr:sp macro="" textlink="">
      <xdr:nvSpPr>
        <xdr:cNvPr id="435" name="テキスト ボックス 434"/>
        <xdr:cNvSpPr txBox="1"/>
      </xdr:nvSpPr>
      <xdr:spPr>
        <a:xfrm>
          <a:off x="8483111" y="131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74568</xdr:rowOff>
    </xdr:from>
    <xdr:to>
      <xdr:col>41</xdr:col>
      <xdr:colOff>101600</xdr:colOff>
      <xdr:row>79</xdr:row>
      <xdr:rowOff>4718</xdr:rowOff>
    </xdr:to>
    <xdr:sp macro="" textlink="">
      <xdr:nvSpPr>
        <xdr:cNvPr id="436" name="楕円 435"/>
        <xdr:cNvSpPr/>
      </xdr:nvSpPr>
      <xdr:spPr>
        <a:xfrm>
          <a:off x="7810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167295</xdr:rowOff>
    </xdr:from>
    <xdr:ext cx="534377" cy="259045"/>
    <xdr:sp macro="" textlink="">
      <xdr:nvSpPr>
        <xdr:cNvPr id="437" name="テキスト ボックス 436"/>
        <xdr:cNvSpPr txBox="1"/>
      </xdr:nvSpPr>
      <xdr:spPr>
        <a:xfrm>
          <a:off x="7594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94295</xdr:rowOff>
    </xdr:from>
    <xdr:to>
      <xdr:col>36</xdr:col>
      <xdr:colOff>165100</xdr:colOff>
      <xdr:row>79</xdr:row>
      <xdr:rowOff>24445</xdr:rowOff>
    </xdr:to>
    <xdr:sp macro="" textlink="">
      <xdr:nvSpPr>
        <xdr:cNvPr id="438" name="楕円 437"/>
        <xdr:cNvSpPr/>
      </xdr:nvSpPr>
      <xdr:spPr>
        <a:xfrm>
          <a:off x="6921500" y="13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15572</xdr:rowOff>
    </xdr:from>
    <xdr:ext cx="469744" cy="259045"/>
    <xdr:sp macro="" textlink="">
      <xdr:nvSpPr>
        <xdr:cNvPr id="439" name="テキスト ボックス 438"/>
        <xdr:cNvSpPr txBox="1"/>
      </xdr:nvSpPr>
      <xdr:spPr>
        <a:xfrm>
          <a:off x="6737428" y="1356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163404</xdr:rowOff>
    </xdr:from>
    <xdr:to>
      <xdr:col>55</xdr:col>
      <xdr:colOff>0</xdr:colOff>
      <xdr:row>97</xdr:row>
      <xdr:rowOff>167357</xdr:rowOff>
    </xdr:to>
    <xdr:cxnSp macro="">
      <xdr:nvCxnSpPr>
        <xdr:cNvPr id="464" name="直線コネクタ 463"/>
        <xdr:cNvCxnSpPr/>
      </xdr:nvCxnSpPr>
      <xdr:spPr>
        <a:xfrm flipV="1">
          <a:off x="9639300" y="16794054"/>
          <a:ext cx="8382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167357</xdr:rowOff>
    </xdr:from>
    <xdr:to>
      <xdr:col>50</xdr:col>
      <xdr:colOff>114300</xdr:colOff>
      <xdr:row>97</xdr:row>
      <xdr:rowOff>169707</xdr:rowOff>
    </xdr:to>
    <xdr:cxnSp macro="">
      <xdr:nvCxnSpPr>
        <xdr:cNvPr id="467" name="直線コネクタ 466"/>
        <xdr:cNvCxnSpPr/>
      </xdr:nvCxnSpPr>
      <xdr:spPr>
        <a:xfrm flipV="1">
          <a:off x="8750300" y="16798007"/>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169569</xdr:rowOff>
    </xdr:from>
    <xdr:to>
      <xdr:col>45</xdr:col>
      <xdr:colOff>177800</xdr:colOff>
      <xdr:row>97</xdr:row>
      <xdr:rowOff>169707</xdr:rowOff>
    </xdr:to>
    <xdr:cxnSp macro="">
      <xdr:nvCxnSpPr>
        <xdr:cNvPr id="470" name="直線コネクタ 469"/>
        <xdr:cNvCxnSpPr/>
      </xdr:nvCxnSpPr>
      <xdr:spPr>
        <a:xfrm>
          <a:off x="7861300" y="1680021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168997</xdr:rowOff>
    </xdr:from>
    <xdr:to>
      <xdr:col>41</xdr:col>
      <xdr:colOff>50800</xdr:colOff>
      <xdr:row>97</xdr:row>
      <xdr:rowOff>169569</xdr:rowOff>
    </xdr:to>
    <xdr:cxnSp macro="">
      <xdr:nvCxnSpPr>
        <xdr:cNvPr id="473" name="直線コネクタ 472"/>
        <xdr:cNvCxnSpPr/>
      </xdr:nvCxnSpPr>
      <xdr:spPr>
        <a:xfrm>
          <a:off x="6972300" y="167996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112604</xdr:rowOff>
    </xdr:from>
    <xdr:to>
      <xdr:col>55</xdr:col>
      <xdr:colOff>50800</xdr:colOff>
      <xdr:row>98</xdr:row>
      <xdr:rowOff>42754</xdr:rowOff>
    </xdr:to>
    <xdr:sp macro="" textlink="">
      <xdr:nvSpPr>
        <xdr:cNvPr id="483" name="楕円 482"/>
        <xdr:cNvSpPr/>
      </xdr:nvSpPr>
      <xdr:spPr>
        <a:xfrm>
          <a:off x="10426700" y="167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71981</xdr:rowOff>
    </xdr:from>
    <xdr:ext cx="534377" cy="259045"/>
    <xdr:sp macro="" textlink="">
      <xdr:nvSpPr>
        <xdr:cNvPr id="484" name="土木費該当値テキスト"/>
        <xdr:cNvSpPr txBox="1"/>
      </xdr:nvSpPr>
      <xdr:spPr>
        <a:xfrm>
          <a:off x="10528300" y="165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116557</xdr:rowOff>
    </xdr:from>
    <xdr:to>
      <xdr:col>50</xdr:col>
      <xdr:colOff>165100</xdr:colOff>
      <xdr:row>98</xdr:row>
      <xdr:rowOff>46707</xdr:rowOff>
    </xdr:to>
    <xdr:sp macro="" textlink="">
      <xdr:nvSpPr>
        <xdr:cNvPr id="485" name="楕円 484"/>
        <xdr:cNvSpPr/>
      </xdr:nvSpPr>
      <xdr:spPr>
        <a:xfrm>
          <a:off x="9588500" y="16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37834</xdr:rowOff>
    </xdr:from>
    <xdr:ext cx="534377" cy="259045"/>
    <xdr:sp macro="" textlink="">
      <xdr:nvSpPr>
        <xdr:cNvPr id="486" name="テキスト ボックス 485"/>
        <xdr:cNvSpPr txBox="1"/>
      </xdr:nvSpPr>
      <xdr:spPr>
        <a:xfrm>
          <a:off x="9372111" y="168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118907</xdr:rowOff>
    </xdr:from>
    <xdr:to>
      <xdr:col>46</xdr:col>
      <xdr:colOff>38100</xdr:colOff>
      <xdr:row>98</xdr:row>
      <xdr:rowOff>49057</xdr:rowOff>
    </xdr:to>
    <xdr:sp macro="" textlink="">
      <xdr:nvSpPr>
        <xdr:cNvPr id="487" name="楕円 486"/>
        <xdr:cNvSpPr/>
      </xdr:nvSpPr>
      <xdr:spPr>
        <a:xfrm>
          <a:off x="8699500" y="167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40184</xdr:rowOff>
    </xdr:from>
    <xdr:ext cx="534377" cy="259045"/>
    <xdr:sp macro="" textlink="">
      <xdr:nvSpPr>
        <xdr:cNvPr id="488" name="テキスト ボックス 487"/>
        <xdr:cNvSpPr txBox="1"/>
      </xdr:nvSpPr>
      <xdr:spPr>
        <a:xfrm>
          <a:off x="8483111" y="168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118769</xdr:rowOff>
    </xdr:from>
    <xdr:to>
      <xdr:col>41</xdr:col>
      <xdr:colOff>101600</xdr:colOff>
      <xdr:row>98</xdr:row>
      <xdr:rowOff>48919</xdr:rowOff>
    </xdr:to>
    <xdr:sp macro="" textlink="">
      <xdr:nvSpPr>
        <xdr:cNvPr id="489" name="楕円 488"/>
        <xdr:cNvSpPr/>
      </xdr:nvSpPr>
      <xdr:spPr>
        <a:xfrm>
          <a:off x="7810500" y="167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40046</xdr:rowOff>
    </xdr:from>
    <xdr:ext cx="534377" cy="259045"/>
    <xdr:sp macro="" textlink="">
      <xdr:nvSpPr>
        <xdr:cNvPr id="490" name="テキスト ボックス 489"/>
        <xdr:cNvSpPr txBox="1"/>
      </xdr:nvSpPr>
      <xdr:spPr>
        <a:xfrm>
          <a:off x="7594111" y="168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118197</xdr:rowOff>
    </xdr:from>
    <xdr:to>
      <xdr:col>36</xdr:col>
      <xdr:colOff>165100</xdr:colOff>
      <xdr:row>98</xdr:row>
      <xdr:rowOff>48347</xdr:rowOff>
    </xdr:to>
    <xdr:sp macro="" textlink="">
      <xdr:nvSpPr>
        <xdr:cNvPr id="491" name="楕円 490"/>
        <xdr:cNvSpPr/>
      </xdr:nvSpPr>
      <xdr:spPr>
        <a:xfrm>
          <a:off x="6921500" y="167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39474</xdr:rowOff>
    </xdr:from>
    <xdr:ext cx="534377" cy="259045"/>
    <xdr:sp macro="" textlink="">
      <xdr:nvSpPr>
        <xdr:cNvPr id="492" name="テキスト ボックス 491"/>
        <xdr:cNvSpPr txBox="1"/>
      </xdr:nvSpPr>
      <xdr:spPr>
        <a:xfrm>
          <a:off x="6705111" y="168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165009</xdr:rowOff>
    </xdr:from>
    <xdr:to>
      <xdr:col>85</xdr:col>
      <xdr:colOff>127000</xdr:colOff>
      <xdr:row>37</xdr:row>
      <xdr:rowOff>28698</xdr:rowOff>
    </xdr:to>
    <xdr:cxnSp macro="">
      <xdr:nvCxnSpPr>
        <xdr:cNvPr id="524" name="直線コネクタ 523"/>
        <xdr:cNvCxnSpPr/>
      </xdr:nvCxnSpPr>
      <xdr:spPr>
        <a:xfrm flipV="1">
          <a:off x="15481300" y="6337209"/>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168340</xdr:rowOff>
    </xdr:from>
    <xdr:to>
      <xdr:col>81</xdr:col>
      <xdr:colOff>50800</xdr:colOff>
      <xdr:row>37</xdr:row>
      <xdr:rowOff>28698</xdr:rowOff>
    </xdr:to>
    <xdr:cxnSp macro="">
      <xdr:nvCxnSpPr>
        <xdr:cNvPr id="527" name="直線コネクタ 526"/>
        <xdr:cNvCxnSpPr/>
      </xdr:nvCxnSpPr>
      <xdr:spPr>
        <a:xfrm>
          <a:off x="14592300" y="6340540"/>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164258</xdr:rowOff>
    </xdr:from>
    <xdr:to>
      <xdr:col>76</xdr:col>
      <xdr:colOff>114300</xdr:colOff>
      <xdr:row>36</xdr:row>
      <xdr:rowOff>168340</xdr:rowOff>
    </xdr:to>
    <xdr:cxnSp macro="">
      <xdr:nvCxnSpPr>
        <xdr:cNvPr id="530" name="直線コネクタ 529"/>
        <xdr:cNvCxnSpPr/>
      </xdr:nvCxnSpPr>
      <xdr:spPr>
        <a:xfrm>
          <a:off x="13703300" y="6336458"/>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164258</xdr:rowOff>
    </xdr:from>
    <xdr:to>
      <xdr:col>71</xdr:col>
      <xdr:colOff>177800</xdr:colOff>
      <xdr:row>37</xdr:row>
      <xdr:rowOff>36340</xdr:rowOff>
    </xdr:to>
    <xdr:cxnSp macro="">
      <xdr:nvCxnSpPr>
        <xdr:cNvPr id="533" name="直線コネクタ 532"/>
        <xdr:cNvCxnSpPr/>
      </xdr:nvCxnSpPr>
      <xdr:spPr>
        <a:xfrm flipV="1">
          <a:off x="12814300" y="6336458"/>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114209</xdr:rowOff>
    </xdr:from>
    <xdr:to>
      <xdr:col>85</xdr:col>
      <xdr:colOff>177800</xdr:colOff>
      <xdr:row>37</xdr:row>
      <xdr:rowOff>44359</xdr:rowOff>
    </xdr:to>
    <xdr:sp macro="" textlink="">
      <xdr:nvSpPr>
        <xdr:cNvPr id="543" name="楕円 542"/>
        <xdr:cNvSpPr/>
      </xdr:nvSpPr>
      <xdr:spPr>
        <a:xfrm>
          <a:off x="16268700" y="62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92636</xdr:rowOff>
    </xdr:from>
    <xdr:ext cx="534377" cy="259045"/>
    <xdr:sp macro="" textlink="">
      <xdr:nvSpPr>
        <xdr:cNvPr id="544" name="消防費該当値テキスト"/>
        <xdr:cNvSpPr txBox="1"/>
      </xdr:nvSpPr>
      <xdr:spPr>
        <a:xfrm>
          <a:off x="16370300" y="62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149348</xdr:rowOff>
    </xdr:from>
    <xdr:to>
      <xdr:col>81</xdr:col>
      <xdr:colOff>101600</xdr:colOff>
      <xdr:row>37</xdr:row>
      <xdr:rowOff>79498</xdr:rowOff>
    </xdr:to>
    <xdr:sp macro="" textlink="">
      <xdr:nvSpPr>
        <xdr:cNvPr id="545" name="楕円 544"/>
        <xdr:cNvSpPr/>
      </xdr:nvSpPr>
      <xdr:spPr>
        <a:xfrm>
          <a:off x="15430500" y="6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70625</xdr:rowOff>
    </xdr:from>
    <xdr:ext cx="534377" cy="259045"/>
    <xdr:sp macro="" textlink="">
      <xdr:nvSpPr>
        <xdr:cNvPr id="546" name="テキスト ボックス 545"/>
        <xdr:cNvSpPr txBox="1"/>
      </xdr:nvSpPr>
      <xdr:spPr>
        <a:xfrm>
          <a:off x="15214111" y="641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117540</xdr:rowOff>
    </xdr:from>
    <xdr:to>
      <xdr:col>76</xdr:col>
      <xdr:colOff>165100</xdr:colOff>
      <xdr:row>37</xdr:row>
      <xdr:rowOff>47690</xdr:rowOff>
    </xdr:to>
    <xdr:sp macro="" textlink="">
      <xdr:nvSpPr>
        <xdr:cNvPr id="547" name="楕円 546"/>
        <xdr:cNvSpPr/>
      </xdr:nvSpPr>
      <xdr:spPr>
        <a:xfrm>
          <a:off x="14541500" y="62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38817</xdr:rowOff>
    </xdr:from>
    <xdr:ext cx="534377" cy="259045"/>
    <xdr:sp macro="" textlink="">
      <xdr:nvSpPr>
        <xdr:cNvPr id="548" name="テキスト ボックス 547"/>
        <xdr:cNvSpPr txBox="1"/>
      </xdr:nvSpPr>
      <xdr:spPr>
        <a:xfrm>
          <a:off x="14325111" y="63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113458</xdr:rowOff>
    </xdr:from>
    <xdr:to>
      <xdr:col>72</xdr:col>
      <xdr:colOff>38100</xdr:colOff>
      <xdr:row>37</xdr:row>
      <xdr:rowOff>43608</xdr:rowOff>
    </xdr:to>
    <xdr:sp macro="" textlink="">
      <xdr:nvSpPr>
        <xdr:cNvPr id="549" name="楕円 548"/>
        <xdr:cNvSpPr/>
      </xdr:nvSpPr>
      <xdr:spPr>
        <a:xfrm>
          <a:off x="13652500" y="62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34735</xdr:rowOff>
    </xdr:from>
    <xdr:ext cx="534377" cy="259045"/>
    <xdr:sp macro="" textlink="">
      <xdr:nvSpPr>
        <xdr:cNvPr id="550" name="テキスト ボックス 549"/>
        <xdr:cNvSpPr txBox="1"/>
      </xdr:nvSpPr>
      <xdr:spPr>
        <a:xfrm>
          <a:off x="13436111" y="63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156990</xdr:rowOff>
    </xdr:from>
    <xdr:to>
      <xdr:col>67</xdr:col>
      <xdr:colOff>101600</xdr:colOff>
      <xdr:row>37</xdr:row>
      <xdr:rowOff>87140</xdr:rowOff>
    </xdr:to>
    <xdr:sp macro="" textlink="">
      <xdr:nvSpPr>
        <xdr:cNvPr id="551" name="楕円 550"/>
        <xdr:cNvSpPr/>
      </xdr:nvSpPr>
      <xdr:spPr>
        <a:xfrm>
          <a:off x="12763500" y="63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78267</xdr:rowOff>
    </xdr:from>
    <xdr:ext cx="534377" cy="259045"/>
    <xdr:sp macro="" textlink="">
      <xdr:nvSpPr>
        <xdr:cNvPr id="552" name="テキスト ボックス 551"/>
        <xdr:cNvSpPr txBox="1"/>
      </xdr:nvSpPr>
      <xdr:spPr>
        <a:xfrm>
          <a:off x="12547111" y="642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159719</xdr:rowOff>
    </xdr:from>
    <xdr:to>
      <xdr:col>85</xdr:col>
      <xdr:colOff>127000</xdr:colOff>
      <xdr:row>59</xdr:row>
      <xdr:rowOff>20850</xdr:rowOff>
    </xdr:to>
    <xdr:cxnSp macro="">
      <xdr:nvCxnSpPr>
        <xdr:cNvPr id="584" name="直線コネクタ 583"/>
        <xdr:cNvCxnSpPr/>
      </xdr:nvCxnSpPr>
      <xdr:spPr>
        <a:xfrm flipV="1">
          <a:off x="15481300" y="10103819"/>
          <a:ext cx="8382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169734</xdr:rowOff>
    </xdr:from>
    <xdr:to>
      <xdr:col>81</xdr:col>
      <xdr:colOff>50800</xdr:colOff>
      <xdr:row>59</xdr:row>
      <xdr:rowOff>20850</xdr:rowOff>
    </xdr:to>
    <xdr:cxnSp macro="">
      <xdr:nvCxnSpPr>
        <xdr:cNvPr id="587" name="直線コネクタ 586"/>
        <xdr:cNvCxnSpPr/>
      </xdr:nvCxnSpPr>
      <xdr:spPr>
        <a:xfrm>
          <a:off x="14592300" y="10113834"/>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167687</xdr:rowOff>
    </xdr:from>
    <xdr:to>
      <xdr:col>76</xdr:col>
      <xdr:colOff>114300</xdr:colOff>
      <xdr:row>58</xdr:row>
      <xdr:rowOff>169734</xdr:rowOff>
    </xdr:to>
    <xdr:cxnSp macro="">
      <xdr:nvCxnSpPr>
        <xdr:cNvPr id="590" name="直線コネクタ 589"/>
        <xdr:cNvCxnSpPr/>
      </xdr:nvCxnSpPr>
      <xdr:spPr>
        <a:xfrm>
          <a:off x="13703300" y="10111787"/>
          <a:ext cx="889000" cy="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2" name="テキスト ボックス 591"/>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32225</xdr:rowOff>
    </xdr:from>
    <xdr:to>
      <xdr:col>71</xdr:col>
      <xdr:colOff>177800</xdr:colOff>
      <xdr:row>58</xdr:row>
      <xdr:rowOff>167687</xdr:rowOff>
    </xdr:to>
    <xdr:cxnSp macro="">
      <xdr:nvCxnSpPr>
        <xdr:cNvPr id="593" name="直線コネクタ 592"/>
        <xdr:cNvCxnSpPr/>
      </xdr:nvCxnSpPr>
      <xdr:spPr>
        <a:xfrm>
          <a:off x="12814300" y="9976325"/>
          <a:ext cx="889000" cy="13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5" name="テキスト ボックス 594"/>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7" name="テキスト ボックス 596"/>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108919</xdr:rowOff>
    </xdr:from>
    <xdr:to>
      <xdr:col>85</xdr:col>
      <xdr:colOff>177800</xdr:colOff>
      <xdr:row>59</xdr:row>
      <xdr:rowOff>39069</xdr:rowOff>
    </xdr:to>
    <xdr:sp macro="" textlink="">
      <xdr:nvSpPr>
        <xdr:cNvPr id="603" name="楕円 602"/>
        <xdr:cNvSpPr/>
      </xdr:nvSpPr>
      <xdr:spPr>
        <a:xfrm>
          <a:off x="16268700" y="100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23846</xdr:rowOff>
    </xdr:from>
    <xdr:ext cx="534377" cy="259045"/>
    <xdr:sp macro="" textlink="">
      <xdr:nvSpPr>
        <xdr:cNvPr id="604" name="教育費該当値テキスト"/>
        <xdr:cNvSpPr txBox="1"/>
      </xdr:nvSpPr>
      <xdr:spPr>
        <a:xfrm>
          <a:off x="16370300" y="996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141500</xdr:rowOff>
    </xdr:from>
    <xdr:to>
      <xdr:col>81</xdr:col>
      <xdr:colOff>101600</xdr:colOff>
      <xdr:row>59</xdr:row>
      <xdr:rowOff>71650</xdr:rowOff>
    </xdr:to>
    <xdr:sp macro="" textlink="">
      <xdr:nvSpPr>
        <xdr:cNvPr id="605" name="楕円 604"/>
        <xdr:cNvSpPr/>
      </xdr:nvSpPr>
      <xdr:spPr>
        <a:xfrm>
          <a:off x="15430500" y="100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62777</xdr:rowOff>
    </xdr:from>
    <xdr:ext cx="534377" cy="259045"/>
    <xdr:sp macro="" textlink="">
      <xdr:nvSpPr>
        <xdr:cNvPr id="606" name="テキスト ボックス 605"/>
        <xdr:cNvSpPr txBox="1"/>
      </xdr:nvSpPr>
      <xdr:spPr>
        <a:xfrm>
          <a:off x="15214111" y="101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118934</xdr:rowOff>
    </xdr:from>
    <xdr:to>
      <xdr:col>76</xdr:col>
      <xdr:colOff>165100</xdr:colOff>
      <xdr:row>59</xdr:row>
      <xdr:rowOff>49084</xdr:rowOff>
    </xdr:to>
    <xdr:sp macro="" textlink="">
      <xdr:nvSpPr>
        <xdr:cNvPr id="607" name="楕円 606"/>
        <xdr:cNvSpPr/>
      </xdr:nvSpPr>
      <xdr:spPr>
        <a:xfrm>
          <a:off x="14541500" y="100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40211</xdr:rowOff>
    </xdr:from>
    <xdr:ext cx="534377" cy="259045"/>
    <xdr:sp macro="" textlink="">
      <xdr:nvSpPr>
        <xdr:cNvPr id="608" name="テキスト ボックス 607"/>
        <xdr:cNvSpPr txBox="1"/>
      </xdr:nvSpPr>
      <xdr:spPr>
        <a:xfrm>
          <a:off x="14325111" y="101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116887</xdr:rowOff>
    </xdr:from>
    <xdr:to>
      <xdr:col>72</xdr:col>
      <xdr:colOff>38100</xdr:colOff>
      <xdr:row>59</xdr:row>
      <xdr:rowOff>47037</xdr:rowOff>
    </xdr:to>
    <xdr:sp macro="" textlink="">
      <xdr:nvSpPr>
        <xdr:cNvPr id="609" name="楕円 608"/>
        <xdr:cNvSpPr/>
      </xdr:nvSpPr>
      <xdr:spPr>
        <a:xfrm>
          <a:off x="13652500" y="100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38164</xdr:rowOff>
    </xdr:from>
    <xdr:ext cx="534377" cy="259045"/>
    <xdr:sp macro="" textlink="">
      <xdr:nvSpPr>
        <xdr:cNvPr id="610" name="テキスト ボックス 609"/>
        <xdr:cNvSpPr txBox="1"/>
      </xdr:nvSpPr>
      <xdr:spPr>
        <a:xfrm>
          <a:off x="13436111" y="1015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152875</xdr:rowOff>
    </xdr:from>
    <xdr:to>
      <xdr:col>67</xdr:col>
      <xdr:colOff>101600</xdr:colOff>
      <xdr:row>58</xdr:row>
      <xdr:rowOff>83025</xdr:rowOff>
    </xdr:to>
    <xdr:sp macro="" textlink="">
      <xdr:nvSpPr>
        <xdr:cNvPr id="611" name="楕円 610"/>
        <xdr:cNvSpPr/>
      </xdr:nvSpPr>
      <xdr:spPr>
        <a:xfrm>
          <a:off x="12763500" y="99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74152</xdr:rowOff>
    </xdr:from>
    <xdr:ext cx="534377" cy="259045"/>
    <xdr:sp macro="" textlink="">
      <xdr:nvSpPr>
        <xdr:cNvPr id="612" name="テキスト ボックス 611"/>
        <xdr:cNvSpPr txBox="1"/>
      </xdr:nvSpPr>
      <xdr:spPr>
        <a:xfrm>
          <a:off x="12547111" y="1001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129580</xdr:rowOff>
    </xdr:from>
    <xdr:to>
      <xdr:col>85</xdr:col>
      <xdr:colOff>127000</xdr:colOff>
      <xdr:row>78</xdr:row>
      <xdr:rowOff>136678</xdr:rowOff>
    </xdr:to>
    <xdr:cxnSp macro="">
      <xdr:nvCxnSpPr>
        <xdr:cNvPr id="639" name="直線コネクタ 638"/>
        <xdr:cNvCxnSpPr/>
      </xdr:nvCxnSpPr>
      <xdr:spPr>
        <a:xfrm>
          <a:off x="15481300" y="13502680"/>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121569</xdr:rowOff>
    </xdr:from>
    <xdr:to>
      <xdr:col>81</xdr:col>
      <xdr:colOff>50800</xdr:colOff>
      <xdr:row>78</xdr:row>
      <xdr:rowOff>129580</xdr:rowOff>
    </xdr:to>
    <xdr:cxnSp macro="">
      <xdr:nvCxnSpPr>
        <xdr:cNvPr id="642" name="直線コネクタ 641"/>
        <xdr:cNvCxnSpPr/>
      </xdr:nvCxnSpPr>
      <xdr:spPr>
        <a:xfrm>
          <a:off x="14592300" y="13494669"/>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4309</xdr:rowOff>
    </xdr:from>
    <xdr:ext cx="469744" cy="259045"/>
    <xdr:sp macro="" textlink="">
      <xdr:nvSpPr>
        <xdr:cNvPr id="644" name="テキスト ボックス 643"/>
        <xdr:cNvSpPr txBox="1"/>
      </xdr:nvSpPr>
      <xdr:spPr>
        <a:xfrm>
          <a:off x="15246428"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121569</xdr:rowOff>
    </xdr:from>
    <xdr:to>
      <xdr:col>76</xdr:col>
      <xdr:colOff>114300</xdr:colOff>
      <xdr:row>78</xdr:row>
      <xdr:rowOff>131550</xdr:rowOff>
    </xdr:to>
    <xdr:cxnSp macro="">
      <xdr:nvCxnSpPr>
        <xdr:cNvPr id="645" name="直線コネクタ 644"/>
        <xdr:cNvCxnSpPr/>
      </xdr:nvCxnSpPr>
      <xdr:spPr>
        <a:xfrm flipV="1">
          <a:off x="13703300" y="13494669"/>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131550</xdr:rowOff>
    </xdr:from>
    <xdr:to>
      <xdr:col>71</xdr:col>
      <xdr:colOff>177800</xdr:colOff>
      <xdr:row>78</xdr:row>
      <xdr:rowOff>135173</xdr:rowOff>
    </xdr:to>
    <xdr:cxnSp macro="">
      <xdr:nvCxnSpPr>
        <xdr:cNvPr id="648" name="直線コネクタ 647"/>
        <xdr:cNvCxnSpPr/>
      </xdr:nvCxnSpPr>
      <xdr:spPr>
        <a:xfrm flipV="1">
          <a:off x="12814300" y="13504650"/>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85878</xdr:rowOff>
    </xdr:from>
    <xdr:to>
      <xdr:col>85</xdr:col>
      <xdr:colOff>177800</xdr:colOff>
      <xdr:row>79</xdr:row>
      <xdr:rowOff>16028</xdr:rowOff>
    </xdr:to>
    <xdr:sp macro="" textlink="">
      <xdr:nvSpPr>
        <xdr:cNvPr id="658" name="楕円 657"/>
        <xdr:cNvSpPr/>
      </xdr:nvSpPr>
      <xdr:spPr>
        <a:xfrm>
          <a:off x="16268700" y="134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469744" cy="259045"/>
    <xdr:sp macro="" textlink="">
      <xdr:nvSpPr>
        <xdr:cNvPr id="659" name="災害復旧費該当値テキスト"/>
        <xdr:cNvSpPr txBox="1"/>
      </xdr:nvSpPr>
      <xdr:spPr>
        <a:xfrm>
          <a:off x="16370300" y="1343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78780</xdr:rowOff>
    </xdr:from>
    <xdr:to>
      <xdr:col>81</xdr:col>
      <xdr:colOff>101600</xdr:colOff>
      <xdr:row>79</xdr:row>
      <xdr:rowOff>8930</xdr:rowOff>
    </xdr:to>
    <xdr:sp macro="" textlink="">
      <xdr:nvSpPr>
        <xdr:cNvPr id="660" name="楕円 659"/>
        <xdr:cNvSpPr/>
      </xdr:nvSpPr>
      <xdr:spPr>
        <a:xfrm>
          <a:off x="15430500" y="134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25457</xdr:rowOff>
    </xdr:from>
    <xdr:ext cx="469744" cy="259045"/>
    <xdr:sp macro="" textlink="">
      <xdr:nvSpPr>
        <xdr:cNvPr id="661" name="テキスト ボックス 660"/>
        <xdr:cNvSpPr txBox="1"/>
      </xdr:nvSpPr>
      <xdr:spPr>
        <a:xfrm>
          <a:off x="15246428" y="132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70769</xdr:rowOff>
    </xdr:from>
    <xdr:to>
      <xdr:col>76</xdr:col>
      <xdr:colOff>165100</xdr:colOff>
      <xdr:row>79</xdr:row>
      <xdr:rowOff>919</xdr:rowOff>
    </xdr:to>
    <xdr:sp macro="" textlink="">
      <xdr:nvSpPr>
        <xdr:cNvPr id="662" name="楕円 661"/>
        <xdr:cNvSpPr/>
      </xdr:nvSpPr>
      <xdr:spPr>
        <a:xfrm>
          <a:off x="14541500" y="134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17446</xdr:rowOff>
    </xdr:from>
    <xdr:ext cx="469744" cy="259045"/>
    <xdr:sp macro="" textlink="">
      <xdr:nvSpPr>
        <xdr:cNvPr id="663" name="テキスト ボックス 662"/>
        <xdr:cNvSpPr txBox="1"/>
      </xdr:nvSpPr>
      <xdr:spPr>
        <a:xfrm>
          <a:off x="14357428" y="1321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80750</xdr:rowOff>
    </xdr:from>
    <xdr:to>
      <xdr:col>72</xdr:col>
      <xdr:colOff>38100</xdr:colOff>
      <xdr:row>79</xdr:row>
      <xdr:rowOff>10900</xdr:rowOff>
    </xdr:to>
    <xdr:sp macro="" textlink="">
      <xdr:nvSpPr>
        <xdr:cNvPr id="664" name="楕円 663"/>
        <xdr:cNvSpPr/>
      </xdr:nvSpPr>
      <xdr:spPr>
        <a:xfrm>
          <a:off x="13652500" y="134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27427</xdr:rowOff>
    </xdr:from>
    <xdr:ext cx="469744" cy="259045"/>
    <xdr:sp macro="" textlink="">
      <xdr:nvSpPr>
        <xdr:cNvPr id="665" name="テキスト ボックス 664"/>
        <xdr:cNvSpPr txBox="1"/>
      </xdr:nvSpPr>
      <xdr:spPr>
        <a:xfrm>
          <a:off x="13468428" y="1322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84373</xdr:rowOff>
    </xdr:from>
    <xdr:to>
      <xdr:col>67</xdr:col>
      <xdr:colOff>101600</xdr:colOff>
      <xdr:row>79</xdr:row>
      <xdr:rowOff>14523</xdr:rowOff>
    </xdr:to>
    <xdr:sp macro="" textlink="">
      <xdr:nvSpPr>
        <xdr:cNvPr id="666" name="楕円 665"/>
        <xdr:cNvSpPr/>
      </xdr:nvSpPr>
      <xdr:spPr>
        <a:xfrm>
          <a:off x="12763500" y="13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5650</xdr:rowOff>
    </xdr:from>
    <xdr:ext cx="469744" cy="259045"/>
    <xdr:sp macro="" textlink="">
      <xdr:nvSpPr>
        <xdr:cNvPr id="667" name="テキスト ボックス 666"/>
        <xdr:cNvSpPr txBox="1"/>
      </xdr:nvSpPr>
      <xdr:spPr>
        <a:xfrm>
          <a:off x="12579428" y="135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153188</xdr:rowOff>
    </xdr:from>
    <xdr:to>
      <xdr:col>85</xdr:col>
      <xdr:colOff>127000</xdr:colOff>
      <xdr:row>94</xdr:row>
      <xdr:rowOff>78141</xdr:rowOff>
    </xdr:to>
    <xdr:cxnSp macro="">
      <xdr:nvCxnSpPr>
        <xdr:cNvPr id="698" name="直線コネクタ 697"/>
        <xdr:cNvCxnSpPr/>
      </xdr:nvCxnSpPr>
      <xdr:spPr>
        <a:xfrm>
          <a:off x="15481300" y="16098038"/>
          <a:ext cx="838200" cy="9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153188</xdr:rowOff>
    </xdr:from>
    <xdr:to>
      <xdr:col>81</xdr:col>
      <xdr:colOff>50800</xdr:colOff>
      <xdr:row>93</xdr:row>
      <xdr:rowOff>163246</xdr:rowOff>
    </xdr:to>
    <xdr:cxnSp macro="">
      <xdr:nvCxnSpPr>
        <xdr:cNvPr id="701" name="直線コネクタ 700"/>
        <xdr:cNvCxnSpPr/>
      </xdr:nvCxnSpPr>
      <xdr:spPr>
        <a:xfrm flipV="1">
          <a:off x="14592300" y="1609803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163246</xdr:rowOff>
    </xdr:from>
    <xdr:to>
      <xdr:col>76</xdr:col>
      <xdr:colOff>114300</xdr:colOff>
      <xdr:row>94</xdr:row>
      <xdr:rowOff>49381</xdr:rowOff>
    </xdr:to>
    <xdr:cxnSp macro="">
      <xdr:nvCxnSpPr>
        <xdr:cNvPr id="704" name="直線コネクタ 703"/>
        <xdr:cNvCxnSpPr/>
      </xdr:nvCxnSpPr>
      <xdr:spPr>
        <a:xfrm flipV="1">
          <a:off x="13703300" y="16108096"/>
          <a:ext cx="889000" cy="5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3040</xdr:rowOff>
    </xdr:from>
    <xdr:to>
      <xdr:col>71</xdr:col>
      <xdr:colOff>177800</xdr:colOff>
      <xdr:row>94</xdr:row>
      <xdr:rowOff>49381</xdr:rowOff>
    </xdr:to>
    <xdr:cxnSp macro="">
      <xdr:nvCxnSpPr>
        <xdr:cNvPr id="707" name="直線コネクタ 706"/>
        <xdr:cNvCxnSpPr/>
      </xdr:nvCxnSpPr>
      <xdr:spPr>
        <a:xfrm>
          <a:off x="12814300" y="16119340"/>
          <a:ext cx="889000" cy="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27341</xdr:rowOff>
    </xdr:from>
    <xdr:to>
      <xdr:col>85</xdr:col>
      <xdr:colOff>177800</xdr:colOff>
      <xdr:row>94</xdr:row>
      <xdr:rowOff>128941</xdr:rowOff>
    </xdr:to>
    <xdr:sp macro="" textlink="">
      <xdr:nvSpPr>
        <xdr:cNvPr id="717" name="楕円 716"/>
        <xdr:cNvSpPr/>
      </xdr:nvSpPr>
      <xdr:spPr>
        <a:xfrm>
          <a:off x="16268700" y="161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50218</xdr:rowOff>
    </xdr:from>
    <xdr:ext cx="534377" cy="259045"/>
    <xdr:sp macro="" textlink="">
      <xdr:nvSpPr>
        <xdr:cNvPr id="718" name="公債費該当値テキスト"/>
        <xdr:cNvSpPr txBox="1"/>
      </xdr:nvSpPr>
      <xdr:spPr>
        <a:xfrm>
          <a:off x="16370300" y="159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102388</xdr:rowOff>
    </xdr:from>
    <xdr:to>
      <xdr:col>81</xdr:col>
      <xdr:colOff>101600</xdr:colOff>
      <xdr:row>94</xdr:row>
      <xdr:rowOff>32538</xdr:rowOff>
    </xdr:to>
    <xdr:sp macro="" textlink="">
      <xdr:nvSpPr>
        <xdr:cNvPr id="719" name="楕円 718"/>
        <xdr:cNvSpPr/>
      </xdr:nvSpPr>
      <xdr:spPr>
        <a:xfrm>
          <a:off x="15430500" y="160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49065</xdr:rowOff>
    </xdr:from>
    <xdr:ext cx="534377" cy="259045"/>
    <xdr:sp macro="" textlink="">
      <xdr:nvSpPr>
        <xdr:cNvPr id="720" name="テキスト ボックス 719"/>
        <xdr:cNvSpPr txBox="1"/>
      </xdr:nvSpPr>
      <xdr:spPr>
        <a:xfrm>
          <a:off x="15214111" y="158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112446</xdr:rowOff>
    </xdr:from>
    <xdr:to>
      <xdr:col>76</xdr:col>
      <xdr:colOff>165100</xdr:colOff>
      <xdr:row>94</xdr:row>
      <xdr:rowOff>42596</xdr:rowOff>
    </xdr:to>
    <xdr:sp macro="" textlink="">
      <xdr:nvSpPr>
        <xdr:cNvPr id="721" name="楕円 720"/>
        <xdr:cNvSpPr/>
      </xdr:nvSpPr>
      <xdr:spPr>
        <a:xfrm>
          <a:off x="14541500" y="160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59123</xdr:rowOff>
    </xdr:from>
    <xdr:ext cx="534377" cy="259045"/>
    <xdr:sp macro="" textlink="">
      <xdr:nvSpPr>
        <xdr:cNvPr id="722" name="テキスト ボックス 721"/>
        <xdr:cNvSpPr txBox="1"/>
      </xdr:nvSpPr>
      <xdr:spPr>
        <a:xfrm>
          <a:off x="14325111" y="158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170031</xdr:rowOff>
    </xdr:from>
    <xdr:to>
      <xdr:col>72</xdr:col>
      <xdr:colOff>38100</xdr:colOff>
      <xdr:row>94</xdr:row>
      <xdr:rowOff>100181</xdr:rowOff>
    </xdr:to>
    <xdr:sp macro="" textlink="">
      <xdr:nvSpPr>
        <xdr:cNvPr id="723" name="楕円 722"/>
        <xdr:cNvSpPr/>
      </xdr:nvSpPr>
      <xdr:spPr>
        <a:xfrm>
          <a:off x="13652500" y="161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116708</xdr:rowOff>
    </xdr:from>
    <xdr:ext cx="534377" cy="259045"/>
    <xdr:sp macro="" textlink="">
      <xdr:nvSpPr>
        <xdr:cNvPr id="724" name="テキスト ボックス 723"/>
        <xdr:cNvSpPr txBox="1"/>
      </xdr:nvSpPr>
      <xdr:spPr>
        <a:xfrm>
          <a:off x="13436111" y="158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123690</xdr:rowOff>
    </xdr:from>
    <xdr:to>
      <xdr:col>67</xdr:col>
      <xdr:colOff>101600</xdr:colOff>
      <xdr:row>94</xdr:row>
      <xdr:rowOff>53840</xdr:rowOff>
    </xdr:to>
    <xdr:sp macro="" textlink="">
      <xdr:nvSpPr>
        <xdr:cNvPr id="725" name="楕円 724"/>
        <xdr:cNvSpPr/>
      </xdr:nvSpPr>
      <xdr:spPr>
        <a:xfrm>
          <a:off x="12763500" y="160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70367</xdr:rowOff>
    </xdr:from>
    <xdr:ext cx="534377" cy="259045"/>
    <xdr:sp macro="" textlink="">
      <xdr:nvSpPr>
        <xdr:cNvPr id="726" name="テキスト ボックス 725"/>
        <xdr:cNvSpPr txBox="1"/>
      </xdr:nvSpPr>
      <xdr:spPr>
        <a:xfrm>
          <a:off x="12547111" y="158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民生費においては、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障害者自立支援給付事業、生活保護費支給事業、保育所運営費等の事業費が多額となっており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類似団体内でも最</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付近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また、農林水産費は、本市において重要な施策として取り組んで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、産地パワーアップ事業や畜産クラスター構築事業等を実施したことにより、類似団体平均を上回っている状況である。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財政調整基金残高については、取り崩しを行わず前年とほぼ同じ積立額であったが、標準財政規模額の減に伴い、比率は増となった。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標準財政規模額の減があるものの、形式収支の減及び翌年度繰越財源額の増によって実質収支額が悪化したことに伴い、前年に比べ低い比率となった。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また、実質単年度収支は、単年度収支が前年度に比べ改善されたものの、引き続き赤字額であること及び繰上償還額が減少したことにより、比率が大きく減となった。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長崎県雲仙市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一般会計において、中期財政計画及び定員適正化計画により、人件費削減や地方債繰上償還による後年度負担の縮減等により引き続き黒字となったが、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普通交付税の合併算定替えの段階的な縮減等により歳入が減少しているため、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今後も適正な財政運営に努める。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水道事業会計や特別会計についても、独立採算及び適正な歳入の確保等に努める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AY16" sqref="AY16:BM16"/>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00" t="s">
        <v>78</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80</v>
      </c>
      <c r="C3" s="402"/>
      <c r="D3" s="402"/>
      <c r="E3" s="403"/>
      <c r="F3" s="403"/>
      <c r="G3" s="403"/>
      <c r="H3" s="403"/>
      <c r="I3" s="403"/>
      <c r="J3" s="403"/>
      <c r="K3" s="403"/>
      <c r="L3" s="403" t="s">
        <v>81</v>
      </c>
      <c r="M3" s="403"/>
      <c r="N3" s="403"/>
      <c r="O3" s="403"/>
      <c r="P3" s="403"/>
      <c r="Q3" s="403"/>
      <c r="R3" s="410"/>
      <c r="S3" s="410"/>
      <c r="T3" s="410"/>
      <c r="U3" s="410"/>
      <c r="V3" s="411"/>
      <c r="W3" s="385" t="s">
        <v>82</v>
      </c>
      <c r="X3" s="386"/>
      <c r="Y3" s="386"/>
      <c r="Z3" s="386"/>
      <c r="AA3" s="386"/>
      <c r="AB3" s="402"/>
      <c r="AC3" s="410" t="s">
        <v>83</v>
      </c>
      <c r="AD3" s="386"/>
      <c r="AE3" s="386"/>
      <c r="AF3" s="386"/>
      <c r="AG3" s="386"/>
      <c r="AH3" s="386"/>
      <c r="AI3" s="386"/>
      <c r="AJ3" s="386"/>
      <c r="AK3" s="386"/>
      <c r="AL3" s="387"/>
      <c r="AM3" s="385" t="s">
        <v>84</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85</v>
      </c>
      <c r="BO3" s="386"/>
      <c r="BP3" s="386"/>
      <c r="BQ3" s="386"/>
      <c r="BR3" s="386"/>
      <c r="BS3" s="386"/>
      <c r="BT3" s="386"/>
      <c r="BU3" s="387"/>
      <c r="BV3" s="385" t="s">
        <v>86</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87</v>
      </c>
      <c r="CU3" s="386"/>
      <c r="CV3" s="386"/>
      <c r="CW3" s="386"/>
      <c r="CX3" s="386"/>
      <c r="CY3" s="386"/>
      <c r="CZ3" s="386"/>
      <c r="DA3" s="387"/>
      <c r="DB3" s="385" t="s">
        <v>88</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89</v>
      </c>
      <c r="AZ4" s="389"/>
      <c r="BA4" s="389"/>
      <c r="BB4" s="389"/>
      <c r="BC4" s="389"/>
      <c r="BD4" s="389"/>
      <c r="BE4" s="389"/>
      <c r="BF4" s="389"/>
      <c r="BG4" s="389"/>
      <c r="BH4" s="389"/>
      <c r="BI4" s="389"/>
      <c r="BJ4" s="389"/>
      <c r="BK4" s="389"/>
      <c r="BL4" s="389"/>
      <c r="BM4" s="390"/>
      <c r="BN4" s="391">
        <v>29406037</v>
      </c>
      <c r="BO4" s="392"/>
      <c r="BP4" s="392"/>
      <c r="BQ4" s="392"/>
      <c r="BR4" s="392"/>
      <c r="BS4" s="392"/>
      <c r="BT4" s="392"/>
      <c r="BU4" s="393"/>
      <c r="BV4" s="391">
        <v>30426867</v>
      </c>
      <c r="BW4" s="392"/>
      <c r="BX4" s="392"/>
      <c r="BY4" s="392"/>
      <c r="BZ4" s="392"/>
      <c r="CA4" s="392"/>
      <c r="CB4" s="392"/>
      <c r="CC4" s="393"/>
      <c r="CD4" s="394" t="s">
        <v>90</v>
      </c>
      <c r="CE4" s="395"/>
      <c r="CF4" s="395"/>
      <c r="CG4" s="395"/>
      <c r="CH4" s="395"/>
      <c r="CI4" s="395"/>
      <c r="CJ4" s="395"/>
      <c r="CK4" s="395"/>
      <c r="CL4" s="395"/>
      <c r="CM4" s="395"/>
      <c r="CN4" s="395"/>
      <c r="CO4" s="395"/>
      <c r="CP4" s="395"/>
      <c r="CQ4" s="395"/>
      <c r="CR4" s="395"/>
      <c r="CS4" s="396"/>
      <c r="CT4" s="397">
        <v>4.7</v>
      </c>
      <c r="CU4" s="398"/>
      <c r="CV4" s="398"/>
      <c r="CW4" s="398"/>
      <c r="CX4" s="398"/>
      <c r="CY4" s="398"/>
      <c r="CZ4" s="398"/>
      <c r="DA4" s="399"/>
      <c r="DB4" s="397">
        <v>5.7</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91</v>
      </c>
      <c r="AN5" s="458"/>
      <c r="AO5" s="458"/>
      <c r="AP5" s="458"/>
      <c r="AQ5" s="458"/>
      <c r="AR5" s="458"/>
      <c r="AS5" s="458"/>
      <c r="AT5" s="459"/>
      <c r="AU5" s="460" t="s">
        <v>92</v>
      </c>
      <c r="AV5" s="461"/>
      <c r="AW5" s="461"/>
      <c r="AX5" s="461"/>
      <c r="AY5" s="462" t="s">
        <v>93</v>
      </c>
      <c r="AZ5" s="463"/>
      <c r="BA5" s="463"/>
      <c r="BB5" s="463"/>
      <c r="BC5" s="463"/>
      <c r="BD5" s="463"/>
      <c r="BE5" s="463"/>
      <c r="BF5" s="463"/>
      <c r="BG5" s="463"/>
      <c r="BH5" s="463"/>
      <c r="BI5" s="463"/>
      <c r="BJ5" s="463"/>
      <c r="BK5" s="463"/>
      <c r="BL5" s="463"/>
      <c r="BM5" s="464"/>
      <c r="BN5" s="428">
        <v>28379281</v>
      </c>
      <c r="BO5" s="429"/>
      <c r="BP5" s="429"/>
      <c r="BQ5" s="429"/>
      <c r="BR5" s="429"/>
      <c r="BS5" s="429"/>
      <c r="BT5" s="429"/>
      <c r="BU5" s="430"/>
      <c r="BV5" s="428">
        <v>29326537</v>
      </c>
      <c r="BW5" s="429"/>
      <c r="BX5" s="429"/>
      <c r="BY5" s="429"/>
      <c r="BZ5" s="429"/>
      <c r="CA5" s="429"/>
      <c r="CB5" s="429"/>
      <c r="CC5" s="430"/>
      <c r="CD5" s="431" t="s">
        <v>94</v>
      </c>
      <c r="CE5" s="432"/>
      <c r="CF5" s="432"/>
      <c r="CG5" s="432"/>
      <c r="CH5" s="432"/>
      <c r="CI5" s="432"/>
      <c r="CJ5" s="432"/>
      <c r="CK5" s="432"/>
      <c r="CL5" s="432"/>
      <c r="CM5" s="432"/>
      <c r="CN5" s="432"/>
      <c r="CO5" s="432"/>
      <c r="CP5" s="432"/>
      <c r="CQ5" s="432"/>
      <c r="CR5" s="432"/>
      <c r="CS5" s="433"/>
      <c r="CT5" s="425">
        <v>86.5</v>
      </c>
      <c r="CU5" s="426"/>
      <c r="CV5" s="426"/>
      <c r="CW5" s="426"/>
      <c r="CX5" s="426"/>
      <c r="CY5" s="426"/>
      <c r="CZ5" s="426"/>
      <c r="DA5" s="427"/>
      <c r="DB5" s="425">
        <v>84</v>
      </c>
      <c r="DC5" s="426"/>
      <c r="DD5" s="426"/>
      <c r="DE5" s="426"/>
      <c r="DF5" s="426"/>
      <c r="DG5" s="426"/>
      <c r="DH5" s="426"/>
      <c r="DI5" s="427"/>
      <c r="DJ5" s="185"/>
      <c r="DK5" s="185"/>
      <c r="DL5" s="185"/>
      <c r="DM5" s="185"/>
      <c r="DN5" s="185"/>
      <c r="DO5" s="185"/>
    </row>
    <row r="6" spans="1:119" ht="18.75" customHeight="1" x14ac:dyDescent="0.2">
      <c r="A6" s="186"/>
      <c r="B6" s="434" t="s">
        <v>95</v>
      </c>
      <c r="C6" s="435"/>
      <c r="D6" s="435"/>
      <c r="E6" s="436"/>
      <c r="F6" s="436"/>
      <c r="G6" s="436"/>
      <c r="H6" s="436"/>
      <c r="I6" s="436"/>
      <c r="J6" s="436"/>
      <c r="K6" s="436"/>
      <c r="L6" s="436" t="s">
        <v>96</v>
      </c>
      <c r="M6" s="436"/>
      <c r="N6" s="436"/>
      <c r="O6" s="436"/>
      <c r="P6" s="436"/>
      <c r="Q6" s="436"/>
      <c r="R6" s="440"/>
      <c r="S6" s="440"/>
      <c r="T6" s="440"/>
      <c r="U6" s="440"/>
      <c r="V6" s="441"/>
      <c r="W6" s="444" t="s">
        <v>97</v>
      </c>
      <c r="X6" s="445"/>
      <c r="Y6" s="445"/>
      <c r="Z6" s="445"/>
      <c r="AA6" s="445"/>
      <c r="AB6" s="435"/>
      <c r="AC6" s="448" t="s">
        <v>98</v>
      </c>
      <c r="AD6" s="449"/>
      <c r="AE6" s="449"/>
      <c r="AF6" s="449"/>
      <c r="AG6" s="449"/>
      <c r="AH6" s="449"/>
      <c r="AI6" s="449"/>
      <c r="AJ6" s="449"/>
      <c r="AK6" s="449"/>
      <c r="AL6" s="450"/>
      <c r="AM6" s="457" t="s">
        <v>99</v>
      </c>
      <c r="AN6" s="458"/>
      <c r="AO6" s="458"/>
      <c r="AP6" s="458"/>
      <c r="AQ6" s="458"/>
      <c r="AR6" s="458"/>
      <c r="AS6" s="458"/>
      <c r="AT6" s="459"/>
      <c r="AU6" s="460" t="s">
        <v>92</v>
      </c>
      <c r="AV6" s="461"/>
      <c r="AW6" s="461"/>
      <c r="AX6" s="461"/>
      <c r="AY6" s="462" t="s">
        <v>100</v>
      </c>
      <c r="AZ6" s="463"/>
      <c r="BA6" s="463"/>
      <c r="BB6" s="463"/>
      <c r="BC6" s="463"/>
      <c r="BD6" s="463"/>
      <c r="BE6" s="463"/>
      <c r="BF6" s="463"/>
      <c r="BG6" s="463"/>
      <c r="BH6" s="463"/>
      <c r="BI6" s="463"/>
      <c r="BJ6" s="463"/>
      <c r="BK6" s="463"/>
      <c r="BL6" s="463"/>
      <c r="BM6" s="464"/>
      <c r="BN6" s="428">
        <v>1026756</v>
      </c>
      <c r="BO6" s="429"/>
      <c r="BP6" s="429"/>
      <c r="BQ6" s="429"/>
      <c r="BR6" s="429"/>
      <c r="BS6" s="429"/>
      <c r="BT6" s="429"/>
      <c r="BU6" s="430"/>
      <c r="BV6" s="428">
        <v>1100330</v>
      </c>
      <c r="BW6" s="429"/>
      <c r="BX6" s="429"/>
      <c r="BY6" s="429"/>
      <c r="BZ6" s="429"/>
      <c r="CA6" s="429"/>
      <c r="CB6" s="429"/>
      <c r="CC6" s="430"/>
      <c r="CD6" s="431" t="s">
        <v>101</v>
      </c>
      <c r="CE6" s="432"/>
      <c r="CF6" s="432"/>
      <c r="CG6" s="432"/>
      <c r="CH6" s="432"/>
      <c r="CI6" s="432"/>
      <c r="CJ6" s="432"/>
      <c r="CK6" s="432"/>
      <c r="CL6" s="432"/>
      <c r="CM6" s="432"/>
      <c r="CN6" s="432"/>
      <c r="CO6" s="432"/>
      <c r="CP6" s="432"/>
      <c r="CQ6" s="432"/>
      <c r="CR6" s="432"/>
      <c r="CS6" s="433"/>
      <c r="CT6" s="465">
        <v>87.5</v>
      </c>
      <c r="CU6" s="466"/>
      <c r="CV6" s="466"/>
      <c r="CW6" s="466"/>
      <c r="CX6" s="466"/>
      <c r="CY6" s="466"/>
      <c r="CZ6" s="466"/>
      <c r="DA6" s="467"/>
      <c r="DB6" s="465">
        <v>84.6</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102</v>
      </c>
      <c r="AN7" s="458"/>
      <c r="AO7" s="458"/>
      <c r="AP7" s="458"/>
      <c r="AQ7" s="458"/>
      <c r="AR7" s="458"/>
      <c r="AS7" s="458"/>
      <c r="AT7" s="459"/>
      <c r="AU7" s="460" t="s">
        <v>92</v>
      </c>
      <c r="AV7" s="461"/>
      <c r="AW7" s="461"/>
      <c r="AX7" s="461"/>
      <c r="AY7" s="462" t="s">
        <v>103</v>
      </c>
      <c r="AZ7" s="463"/>
      <c r="BA7" s="463"/>
      <c r="BB7" s="463"/>
      <c r="BC7" s="463"/>
      <c r="BD7" s="463"/>
      <c r="BE7" s="463"/>
      <c r="BF7" s="463"/>
      <c r="BG7" s="463"/>
      <c r="BH7" s="463"/>
      <c r="BI7" s="463"/>
      <c r="BJ7" s="463"/>
      <c r="BK7" s="463"/>
      <c r="BL7" s="463"/>
      <c r="BM7" s="464"/>
      <c r="BN7" s="428">
        <v>237145</v>
      </c>
      <c r="BO7" s="429"/>
      <c r="BP7" s="429"/>
      <c r="BQ7" s="429"/>
      <c r="BR7" s="429"/>
      <c r="BS7" s="429"/>
      <c r="BT7" s="429"/>
      <c r="BU7" s="430"/>
      <c r="BV7" s="428">
        <v>121166</v>
      </c>
      <c r="BW7" s="429"/>
      <c r="BX7" s="429"/>
      <c r="BY7" s="429"/>
      <c r="BZ7" s="429"/>
      <c r="CA7" s="429"/>
      <c r="CB7" s="429"/>
      <c r="CC7" s="430"/>
      <c r="CD7" s="431" t="s">
        <v>104</v>
      </c>
      <c r="CE7" s="432"/>
      <c r="CF7" s="432"/>
      <c r="CG7" s="432"/>
      <c r="CH7" s="432"/>
      <c r="CI7" s="432"/>
      <c r="CJ7" s="432"/>
      <c r="CK7" s="432"/>
      <c r="CL7" s="432"/>
      <c r="CM7" s="432"/>
      <c r="CN7" s="432"/>
      <c r="CO7" s="432"/>
      <c r="CP7" s="432"/>
      <c r="CQ7" s="432"/>
      <c r="CR7" s="432"/>
      <c r="CS7" s="433"/>
      <c r="CT7" s="428">
        <v>16804912</v>
      </c>
      <c r="CU7" s="429"/>
      <c r="CV7" s="429"/>
      <c r="CW7" s="429"/>
      <c r="CX7" s="429"/>
      <c r="CY7" s="429"/>
      <c r="CZ7" s="429"/>
      <c r="DA7" s="430"/>
      <c r="DB7" s="428">
        <v>17297031</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105</v>
      </c>
      <c r="AN8" s="458"/>
      <c r="AO8" s="458"/>
      <c r="AP8" s="458"/>
      <c r="AQ8" s="458"/>
      <c r="AR8" s="458"/>
      <c r="AS8" s="458"/>
      <c r="AT8" s="459"/>
      <c r="AU8" s="460" t="s">
        <v>92</v>
      </c>
      <c r="AV8" s="461"/>
      <c r="AW8" s="461"/>
      <c r="AX8" s="461"/>
      <c r="AY8" s="462" t="s">
        <v>106</v>
      </c>
      <c r="AZ8" s="463"/>
      <c r="BA8" s="463"/>
      <c r="BB8" s="463"/>
      <c r="BC8" s="463"/>
      <c r="BD8" s="463"/>
      <c r="BE8" s="463"/>
      <c r="BF8" s="463"/>
      <c r="BG8" s="463"/>
      <c r="BH8" s="463"/>
      <c r="BI8" s="463"/>
      <c r="BJ8" s="463"/>
      <c r="BK8" s="463"/>
      <c r="BL8" s="463"/>
      <c r="BM8" s="464"/>
      <c r="BN8" s="428">
        <v>789611</v>
      </c>
      <c r="BO8" s="429"/>
      <c r="BP8" s="429"/>
      <c r="BQ8" s="429"/>
      <c r="BR8" s="429"/>
      <c r="BS8" s="429"/>
      <c r="BT8" s="429"/>
      <c r="BU8" s="430"/>
      <c r="BV8" s="428">
        <v>979164</v>
      </c>
      <c r="BW8" s="429"/>
      <c r="BX8" s="429"/>
      <c r="BY8" s="429"/>
      <c r="BZ8" s="429"/>
      <c r="CA8" s="429"/>
      <c r="CB8" s="429"/>
      <c r="CC8" s="430"/>
      <c r="CD8" s="431" t="s">
        <v>107</v>
      </c>
      <c r="CE8" s="432"/>
      <c r="CF8" s="432"/>
      <c r="CG8" s="432"/>
      <c r="CH8" s="432"/>
      <c r="CI8" s="432"/>
      <c r="CJ8" s="432"/>
      <c r="CK8" s="432"/>
      <c r="CL8" s="432"/>
      <c r="CM8" s="432"/>
      <c r="CN8" s="432"/>
      <c r="CO8" s="432"/>
      <c r="CP8" s="432"/>
      <c r="CQ8" s="432"/>
      <c r="CR8" s="432"/>
      <c r="CS8" s="433"/>
      <c r="CT8" s="468">
        <v>0.27</v>
      </c>
      <c r="CU8" s="469"/>
      <c r="CV8" s="469"/>
      <c r="CW8" s="469"/>
      <c r="CX8" s="469"/>
      <c r="CY8" s="469"/>
      <c r="CZ8" s="469"/>
      <c r="DA8" s="470"/>
      <c r="DB8" s="468">
        <v>0.27</v>
      </c>
      <c r="DC8" s="469"/>
      <c r="DD8" s="469"/>
      <c r="DE8" s="469"/>
      <c r="DF8" s="469"/>
      <c r="DG8" s="469"/>
      <c r="DH8" s="469"/>
      <c r="DI8" s="470"/>
      <c r="DJ8" s="185"/>
      <c r="DK8" s="185"/>
      <c r="DL8" s="185"/>
      <c r="DM8" s="185"/>
      <c r="DN8" s="185"/>
      <c r="DO8" s="185"/>
    </row>
    <row r="9" spans="1:119" ht="18.75" customHeight="1" thickBot="1" x14ac:dyDescent="0.25">
      <c r="A9" s="186"/>
      <c r="B9" s="422" t="s">
        <v>108</v>
      </c>
      <c r="C9" s="423"/>
      <c r="D9" s="423"/>
      <c r="E9" s="423"/>
      <c r="F9" s="423"/>
      <c r="G9" s="423"/>
      <c r="H9" s="423"/>
      <c r="I9" s="423"/>
      <c r="J9" s="423"/>
      <c r="K9" s="471"/>
      <c r="L9" s="472" t="s">
        <v>109</v>
      </c>
      <c r="M9" s="473"/>
      <c r="N9" s="473"/>
      <c r="O9" s="473"/>
      <c r="P9" s="473"/>
      <c r="Q9" s="474"/>
      <c r="R9" s="475">
        <v>44115</v>
      </c>
      <c r="S9" s="476"/>
      <c r="T9" s="476"/>
      <c r="U9" s="476"/>
      <c r="V9" s="477"/>
      <c r="W9" s="385" t="s">
        <v>110</v>
      </c>
      <c r="X9" s="386"/>
      <c r="Y9" s="386"/>
      <c r="Z9" s="386"/>
      <c r="AA9" s="386"/>
      <c r="AB9" s="386"/>
      <c r="AC9" s="386"/>
      <c r="AD9" s="386"/>
      <c r="AE9" s="386"/>
      <c r="AF9" s="386"/>
      <c r="AG9" s="386"/>
      <c r="AH9" s="386"/>
      <c r="AI9" s="386"/>
      <c r="AJ9" s="386"/>
      <c r="AK9" s="386"/>
      <c r="AL9" s="387"/>
      <c r="AM9" s="457" t="s">
        <v>111</v>
      </c>
      <c r="AN9" s="458"/>
      <c r="AO9" s="458"/>
      <c r="AP9" s="458"/>
      <c r="AQ9" s="458"/>
      <c r="AR9" s="458"/>
      <c r="AS9" s="458"/>
      <c r="AT9" s="459"/>
      <c r="AU9" s="460" t="s">
        <v>112</v>
      </c>
      <c r="AV9" s="461"/>
      <c r="AW9" s="461"/>
      <c r="AX9" s="461"/>
      <c r="AY9" s="462" t="s">
        <v>113</v>
      </c>
      <c r="AZ9" s="463"/>
      <c r="BA9" s="463"/>
      <c r="BB9" s="463"/>
      <c r="BC9" s="463"/>
      <c r="BD9" s="463"/>
      <c r="BE9" s="463"/>
      <c r="BF9" s="463"/>
      <c r="BG9" s="463"/>
      <c r="BH9" s="463"/>
      <c r="BI9" s="463"/>
      <c r="BJ9" s="463"/>
      <c r="BK9" s="463"/>
      <c r="BL9" s="463"/>
      <c r="BM9" s="464"/>
      <c r="BN9" s="428">
        <v>-189553</v>
      </c>
      <c r="BO9" s="429"/>
      <c r="BP9" s="429"/>
      <c r="BQ9" s="429"/>
      <c r="BR9" s="429"/>
      <c r="BS9" s="429"/>
      <c r="BT9" s="429"/>
      <c r="BU9" s="430"/>
      <c r="BV9" s="428">
        <v>-249656</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18.7</v>
      </c>
      <c r="CU9" s="426"/>
      <c r="CV9" s="426"/>
      <c r="CW9" s="426"/>
      <c r="CX9" s="426"/>
      <c r="CY9" s="426"/>
      <c r="CZ9" s="426"/>
      <c r="DA9" s="427"/>
      <c r="DB9" s="425">
        <v>20.100000000000001</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115</v>
      </c>
      <c r="M10" s="458"/>
      <c r="N10" s="458"/>
      <c r="O10" s="458"/>
      <c r="P10" s="458"/>
      <c r="Q10" s="459"/>
      <c r="R10" s="479">
        <v>47245</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117</v>
      </c>
      <c r="AV10" s="461"/>
      <c r="AW10" s="461"/>
      <c r="AX10" s="461"/>
      <c r="AY10" s="462" t="s">
        <v>118</v>
      </c>
      <c r="AZ10" s="463"/>
      <c r="BA10" s="463"/>
      <c r="BB10" s="463"/>
      <c r="BC10" s="463"/>
      <c r="BD10" s="463"/>
      <c r="BE10" s="463"/>
      <c r="BF10" s="463"/>
      <c r="BG10" s="463"/>
      <c r="BH10" s="463"/>
      <c r="BI10" s="463"/>
      <c r="BJ10" s="463"/>
      <c r="BK10" s="463"/>
      <c r="BL10" s="463"/>
      <c r="BM10" s="464"/>
      <c r="BN10" s="428">
        <v>638</v>
      </c>
      <c r="BO10" s="429"/>
      <c r="BP10" s="429"/>
      <c r="BQ10" s="429"/>
      <c r="BR10" s="429"/>
      <c r="BS10" s="429"/>
      <c r="BT10" s="429"/>
      <c r="BU10" s="430"/>
      <c r="BV10" s="428">
        <v>638</v>
      </c>
      <c r="BW10" s="429"/>
      <c r="BX10" s="429"/>
      <c r="BY10" s="429"/>
      <c r="BZ10" s="429"/>
      <c r="CA10" s="429"/>
      <c r="CB10" s="429"/>
      <c r="CC10" s="430"/>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120</v>
      </c>
      <c r="M11" s="483"/>
      <c r="N11" s="483"/>
      <c r="O11" s="483"/>
      <c r="P11" s="483"/>
      <c r="Q11" s="484"/>
      <c r="R11" s="485" t="s">
        <v>121</v>
      </c>
      <c r="S11" s="486"/>
      <c r="T11" s="486"/>
      <c r="U11" s="486"/>
      <c r="V11" s="487"/>
      <c r="W11" s="416"/>
      <c r="X11" s="417"/>
      <c r="Y11" s="417"/>
      <c r="Z11" s="417"/>
      <c r="AA11" s="417"/>
      <c r="AB11" s="417"/>
      <c r="AC11" s="417"/>
      <c r="AD11" s="417"/>
      <c r="AE11" s="417"/>
      <c r="AF11" s="417"/>
      <c r="AG11" s="417"/>
      <c r="AH11" s="417"/>
      <c r="AI11" s="417"/>
      <c r="AJ11" s="417"/>
      <c r="AK11" s="417"/>
      <c r="AL11" s="420"/>
      <c r="AM11" s="457" t="s">
        <v>122</v>
      </c>
      <c r="AN11" s="458"/>
      <c r="AO11" s="458"/>
      <c r="AP11" s="458"/>
      <c r="AQ11" s="458"/>
      <c r="AR11" s="458"/>
      <c r="AS11" s="458"/>
      <c r="AT11" s="459"/>
      <c r="AU11" s="460" t="s">
        <v>92</v>
      </c>
      <c r="AV11" s="461"/>
      <c r="AW11" s="461"/>
      <c r="AX11" s="461"/>
      <c r="AY11" s="462" t="s">
        <v>123</v>
      </c>
      <c r="AZ11" s="463"/>
      <c r="BA11" s="463"/>
      <c r="BB11" s="463"/>
      <c r="BC11" s="463"/>
      <c r="BD11" s="463"/>
      <c r="BE11" s="463"/>
      <c r="BF11" s="463"/>
      <c r="BG11" s="463"/>
      <c r="BH11" s="463"/>
      <c r="BI11" s="463"/>
      <c r="BJ11" s="463"/>
      <c r="BK11" s="463"/>
      <c r="BL11" s="463"/>
      <c r="BM11" s="464"/>
      <c r="BN11" s="428">
        <v>504856</v>
      </c>
      <c r="BO11" s="429"/>
      <c r="BP11" s="429"/>
      <c r="BQ11" s="429"/>
      <c r="BR11" s="429"/>
      <c r="BS11" s="429"/>
      <c r="BT11" s="429"/>
      <c r="BU11" s="430"/>
      <c r="BV11" s="428">
        <v>870448</v>
      </c>
      <c r="BW11" s="429"/>
      <c r="BX11" s="429"/>
      <c r="BY11" s="429"/>
      <c r="BZ11" s="429"/>
      <c r="CA11" s="429"/>
      <c r="CB11" s="429"/>
      <c r="CC11" s="430"/>
      <c r="CD11" s="431" t="s">
        <v>124</v>
      </c>
      <c r="CE11" s="432"/>
      <c r="CF11" s="432"/>
      <c r="CG11" s="432"/>
      <c r="CH11" s="432"/>
      <c r="CI11" s="432"/>
      <c r="CJ11" s="432"/>
      <c r="CK11" s="432"/>
      <c r="CL11" s="432"/>
      <c r="CM11" s="432"/>
      <c r="CN11" s="432"/>
      <c r="CO11" s="432"/>
      <c r="CP11" s="432"/>
      <c r="CQ11" s="432"/>
      <c r="CR11" s="432"/>
      <c r="CS11" s="433"/>
      <c r="CT11" s="468" t="s">
        <v>125</v>
      </c>
      <c r="CU11" s="469"/>
      <c r="CV11" s="469"/>
      <c r="CW11" s="469"/>
      <c r="CX11" s="469"/>
      <c r="CY11" s="469"/>
      <c r="CZ11" s="469"/>
      <c r="DA11" s="470"/>
      <c r="DB11" s="468" t="s">
        <v>125</v>
      </c>
      <c r="DC11" s="469"/>
      <c r="DD11" s="469"/>
      <c r="DE11" s="469"/>
      <c r="DF11" s="469"/>
      <c r="DG11" s="469"/>
      <c r="DH11" s="469"/>
      <c r="DI11" s="470"/>
      <c r="DJ11" s="185"/>
      <c r="DK11" s="185"/>
      <c r="DL11" s="185"/>
      <c r="DM11" s="185"/>
      <c r="DN11" s="185"/>
      <c r="DO11" s="185"/>
    </row>
    <row r="12" spans="1:119" ht="18.75" customHeight="1" x14ac:dyDescent="0.2">
      <c r="A12" s="186"/>
      <c r="B12" s="488" t="s">
        <v>126</v>
      </c>
      <c r="C12" s="489"/>
      <c r="D12" s="489"/>
      <c r="E12" s="489"/>
      <c r="F12" s="489"/>
      <c r="G12" s="489"/>
      <c r="H12" s="489"/>
      <c r="I12" s="489"/>
      <c r="J12" s="489"/>
      <c r="K12" s="490"/>
      <c r="L12" s="497" t="s">
        <v>127</v>
      </c>
      <c r="M12" s="498"/>
      <c r="N12" s="498"/>
      <c r="O12" s="498"/>
      <c r="P12" s="498"/>
      <c r="Q12" s="499"/>
      <c r="R12" s="500">
        <v>44041</v>
      </c>
      <c r="S12" s="501"/>
      <c r="T12" s="501"/>
      <c r="U12" s="501"/>
      <c r="V12" s="502"/>
      <c r="W12" s="503" t="s">
        <v>1</v>
      </c>
      <c r="X12" s="461"/>
      <c r="Y12" s="461"/>
      <c r="Z12" s="461"/>
      <c r="AA12" s="461"/>
      <c r="AB12" s="504"/>
      <c r="AC12" s="460" t="s">
        <v>128</v>
      </c>
      <c r="AD12" s="461"/>
      <c r="AE12" s="461"/>
      <c r="AF12" s="461"/>
      <c r="AG12" s="504"/>
      <c r="AH12" s="460" t="s">
        <v>129</v>
      </c>
      <c r="AI12" s="461"/>
      <c r="AJ12" s="461"/>
      <c r="AK12" s="461"/>
      <c r="AL12" s="505"/>
      <c r="AM12" s="457" t="s">
        <v>130</v>
      </c>
      <c r="AN12" s="458"/>
      <c r="AO12" s="458"/>
      <c r="AP12" s="458"/>
      <c r="AQ12" s="458"/>
      <c r="AR12" s="458"/>
      <c r="AS12" s="458"/>
      <c r="AT12" s="459"/>
      <c r="AU12" s="460" t="s">
        <v>131</v>
      </c>
      <c r="AV12" s="461"/>
      <c r="AW12" s="461"/>
      <c r="AX12" s="461"/>
      <c r="AY12" s="462" t="s">
        <v>132</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133</v>
      </c>
      <c r="CE12" s="432"/>
      <c r="CF12" s="432"/>
      <c r="CG12" s="432"/>
      <c r="CH12" s="432"/>
      <c r="CI12" s="432"/>
      <c r="CJ12" s="432"/>
      <c r="CK12" s="432"/>
      <c r="CL12" s="432"/>
      <c r="CM12" s="432"/>
      <c r="CN12" s="432"/>
      <c r="CO12" s="432"/>
      <c r="CP12" s="432"/>
      <c r="CQ12" s="432"/>
      <c r="CR12" s="432"/>
      <c r="CS12" s="433"/>
      <c r="CT12" s="468" t="s">
        <v>125</v>
      </c>
      <c r="CU12" s="469"/>
      <c r="CV12" s="469"/>
      <c r="CW12" s="469"/>
      <c r="CX12" s="469"/>
      <c r="CY12" s="469"/>
      <c r="CZ12" s="469"/>
      <c r="DA12" s="470"/>
      <c r="DB12" s="468" t="s">
        <v>125</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134</v>
      </c>
      <c r="N13" s="517"/>
      <c r="O13" s="517"/>
      <c r="P13" s="517"/>
      <c r="Q13" s="518"/>
      <c r="R13" s="509">
        <v>43502</v>
      </c>
      <c r="S13" s="510"/>
      <c r="T13" s="510"/>
      <c r="U13" s="510"/>
      <c r="V13" s="511"/>
      <c r="W13" s="444" t="s">
        <v>135</v>
      </c>
      <c r="X13" s="445"/>
      <c r="Y13" s="445"/>
      <c r="Z13" s="445"/>
      <c r="AA13" s="445"/>
      <c r="AB13" s="435"/>
      <c r="AC13" s="479">
        <v>5642</v>
      </c>
      <c r="AD13" s="480"/>
      <c r="AE13" s="480"/>
      <c r="AF13" s="480"/>
      <c r="AG13" s="519"/>
      <c r="AH13" s="479">
        <v>5771</v>
      </c>
      <c r="AI13" s="480"/>
      <c r="AJ13" s="480"/>
      <c r="AK13" s="480"/>
      <c r="AL13" s="481"/>
      <c r="AM13" s="457" t="s">
        <v>136</v>
      </c>
      <c r="AN13" s="458"/>
      <c r="AO13" s="458"/>
      <c r="AP13" s="458"/>
      <c r="AQ13" s="458"/>
      <c r="AR13" s="458"/>
      <c r="AS13" s="458"/>
      <c r="AT13" s="459"/>
      <c r="AU13" s="460" t="s">
        <v>137</v>
      </c>
      <c r="AV13" s="461"/>
      <c r="AW13" s="461"/>
      <c r="AX13" s="461"/>
      <c r="AY13" s="462" t="s">
        <v>138</v>
      </c>
      <c r="AZ13" s="463"/>
      <c r="BA13" s="463"/>
      <c r="BB13" s="463"/>
      <c r="BC13" s="463"/>
      <c r="BD13" s="463"/>
      <c r="BE13" s="463"/>
      <c r="BF13" s="463"/>
      <c r="BG13" s="463"/>
      <c r="BH13" s="463"/>
      <c r="BI13" s="463"/>
      <c r="BJ13" s="463"/>
      <c r="BK13" s="463"/>
      <c r="BL13" s="463"/>
      <c r="BM13" s="464"/>
      <c r="BN13" s="428">
        <v>315941</v>
      </c>
      <c r="BO13" s="429"/>
      <c r="BP13" s="429"/>
      <c r="BQ13" s="429"/>
      <c r="BR13" s="429"/>
      <c r="BS13" s="429"/>
      <c r="BT13" s="429"/>
      <c r="BU13" s="430"/>
      <c r="BV13" s="428">
        <v>621430</v>
      </c>
      <c r="BW13" s="429"/>
      <c r="BX13" s="429"/>
      <c r="BY13" s="429"/>
      <c r="BZ13" s="429"/>
      <c r="CA13" s="429"/>
      <c r="CB13" s="429"/>
      <c r="CC13" s="430"/>
      <c r="CD13" s="431" t="s">
        <v>139</v>
      </c>
      <c r="CE13" s="432"/>
      <c r="CF13" s="432"/>
      <c r="CG13" s="432"/>
      <c r="CH13" s="432"/>
      <c r="CI13" s="432"/>
      <c r="CJ13" s="432"/>
      <c r="CK13" s="432"/>
      <c r="CL13" s="432"/>
      <c r="CM13" s="432"/>
      <c r="CN13" s="432"/>
      <c r="CO13" s="432"/>
      <c r="CP13" s="432"/>
      <c r="CQ13" s="432"/>
      <c r="CR13" s="432"/>
      <c r="CS13" s="433"/>
      <c r="CT13" s="425">
        <v>2.9</v>
      </c>
      <c r="CU13" s="426"/>
      <c r="CV13" s="426"/>
      <c r="CW13" s="426"/>
      <c r="CX13" s="426"/>
      <c r="CY13" s="426"/>
      <c r="CZ13" s="426"/>
      <c r="DA13" s="427"/>
      <c r="DB13" s="425">
        <v>2.6</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140</v>
      </c>
      <c r="M14" s="507"/>
      <c r="N14" s="507"/>
      <c r="O14" s="507"/>
      <c r="P14" s="507"/>
      <c r="Q14" s="508"/>
      <c r="R14" s="509">
        <v>44629</v>
      </c>
      <c r="S14" s="510"/>
      <c r="T14" s="510"/>
      <c r="U14" s="510"/>
      <c r="V14" s="511"/>
      <c r="W14" s="418"/>
      <c r="X14" s="419"/>
      <c r="Y14" s="419"/>
      <c r="Z14" s="419"/>
      <c r="AA14" s="419"/>
      <c r="AB14" s="408"/>
      <c r="AC14" s="512">
        <v>25</v>
      </c>
      <c r="AD14" s="513"/>
      <c r="AE14" s="513"/>
      <c r="AF14" s="513"/>
      <c r="AG14" s="514"/>
      <c r="AH14" s="512">
        <v>25.3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141</v>
      </c>
      <c r="CE14" s="521"/>
      <c r="CF14" s="521"/>
      <c r="CG14" s="521"/>
      <c r="CH14" s="521"/>
      <c r="CI14" s="521"/>
      <c r="CJ14" s="521"/>
      <c r="CK14" s="521"/>
      <c r="CL14" s="521"/>
      <c r="CM14" s="521"/>
      <c r="CN14" s="521"/>
      <c r="CO14" s="521"/>
      <c r="CP14" s="521"/>
      <c r="CQ14" s="521"/>
      <c r="CR14" s="521"/>
      <c r="CS14" s="522"/>
      <c r="CT14" s="523" t="s">
        <v>125</v>
      </c>
      <c r="CU14" s="524"/>
      <c r="CV14" s="524"/>
      <c r="CW14" s="524"/>
      <c r="CX14" s="524"/>
      <c r="CY14" s="524"/>
      <c r="CZ14" s="524"/>
      <c r="DA14" s="525"/>
      <c r="DB14" s="523" t="s">
        <v>142</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143</v>
      </c>
      <c r="N15" s="517"/>
      <c r="O15" s="517"/>
      <c r="P15" s="517"/>
      <c r="Q15" s="518"/>
      <c r="R15" s="509">
        <v>44197</v>
      </c>
      <c r="S15" s="510"/>
      <c r="T15" s="510"/>
      <c r="U15" s="510"/>
      <c r="V15" s="511"/>
      <c r="W15" s="444" t="s">
        <v>144</v>
      </c>
      <c r="X15" s="445"/>
      <c r="Y15" s="445"/>
      <c r="Z15" s="445"/>
      <c r="AA15" s="445"/>
      <c r="AB15" s="435"/>
      <c r="AC15" s="479">
        <v>4484</v>
      </c>
      <c r="AD15" s="480"/>
      <c r="AE15" s="480"/>
      <c r="AF15" s="480"/>
      <c r="AG15" s="519"/>
      <c r="AH15" s="479">
        <v>4614</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3931410</v>
      </c>
      <c r="BO15" s="392"/>
      <c r="BP15" s="392"/>
      <c r="BQ15" s="392"/>
      <c r="BR15" s="392"/>
      <c r="BS15" s="392"/>
      <c r="BT15" s="392"/>
      <c r="BU15" s="393"/>
      <c r="BV15" s="391">
        <v>3905999</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19.8</v>
      </c>
      <c r="AD16" s="513"/>
      <c r="AE16" s="513"/>
      <c r="AF16" s="513"/>
      <c r="AG16" s="514"/>
      <c r="AH16" s="512">
        <v>20.3</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14269458</v>
      </c>
      <c r="BO16" s="429"/>
      <c r="BP16" s="429"/>
      <c r="BQ16" s="429"/>
      <c r="BR16" s="429"/>
      <c r="BS16" s="429"/>
      <c r="BT16" s="429"/>
      <c r="BU16" s="430"/>
      <c r="BV16" s="428">
        <v>14308720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12481</v>
      </c>
      <c r="AD17" s="480"/>
      <c r="AE17" s="480"/>
      <c r="AF17" s="480"/>
      <c r="AG17" s="519"/>
      <c r="AH17" s="479">
        <v>12389</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4945556</v>
      </c>
      <c r="BO17" s="429"/>
      <c r="BP17" s="429"/>
      <c r="BQ17" s="429"/>
      <c r="BR17" s="429"/>
      <c r="BS17" s="429"/>
      <c r="BT17" s="429"/>
      <c r="BU17" s="430"/>
      <c r="BV17" s="428">
        <v>4945730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154</v>
      </c>
      <c r="C18" s="471"/>
      <c r="D18" s="471"/>
      <c r="E18" s="540"/>
      <c r="F18" s="540"/>
      <c r="G18" s="540"/>
      <c r="H18" s="540"/>
      <c r="I18" s="540"/>
      <c r="J18" s="540"/>
      <c r="K18" s="540"/>
      <c r="L18" s="541">
        <v>214.31</v>
      </c>
      <c r="M18" s="541"/>
      <c r="N18" s="541"/>
      <c r="O18" s="541"/>
      <c r="P18" s="541"/>
      <c r="Q18" s="541"/>
      <c r="R18" s="542"/>
      <c r="S18" s="542"/>
      <c r="T18" s="542"/>
      <c r="U18" s="542"/>
      <c r="V18" s="543"/>
      <c r="W18" s="446"/>
      <c r="X18" s="447"/>
      <c r="Y18" s="447"/>
      <c r="Z18" s="447"/>
      <c r="AA18" s="447"/>
      <c r="AB18" s="438"/>
      <c r="AC18" s="544">
        <v>55.2</v>
      </c>
      <c r="AD18" s="545"/>
      <c r="AE18" s="545"/>
      <c r="AF18" s="545"/>
      <c r="AG18" s="546"/>
      <c r="AH18" s="544">
        <v>54.4</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14239242</v>
      </c>
      <c r="BO18" s="429"/>
      <c r="BP18" s="429"/>
      <c r="BQ18" s="429"/>
      <c r="BR18" s="429"/>
      <c r="BS18" s="429"/>
      <c r="BT18" s="429"/>
      <c r="BU18" s="430"/>
      <c r="BV18" s="428">
        <v>14137145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156</v>
      </c>
      <c r="C19" s="471"/>
      <c r="D19" s="471"/>
      <c r="E19" s="540"/>
      <c r="F19" s="540"/>
      <c r="G19" s="540"/>
      <c r="H19" s="540"/>
      <c r="I19" s="540"/>
      <c r="J19" s="540"/>
      <c r="K19" s="540"/>
      <c r="L19" s="548">
        <v>206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18461240</v>
      </c>
      <c r="BO19" s="429"/>
      <c r="BP19" s="429"/>
      <c r="BQ19" s="429"/>
      <c r="BR19" s="429"/>
      <c r="BS19" s="429"/>
      <c r="BT19" s="429"/>
      <c r="BU19" s="430"/>
      <c r="BV19" s="428">
        <v>19106091</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158</v>
      </c>
      <c r="C20" s="471"/>
      <c r="D20" s="471"/>
      <c r="E20" s="540"/>
      <c r="F20" s="540"/>
      <c r="G20" s="540"/>
      <c r="H20" s="540"/>
      <c r="I20" s="540"/>
      <c r="J20" s="540"/>
      <c r="K20" s="540"/>
      <c r="L20" s="548">
        <v>15376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20365291</v>
      </c>
      <c r="BO23" s="429"/>
      <c r="BP23" s="429"/>
      <c r="BQ23" s="429"/>
      <c r="BR23" s="429"/>
      <c r="BS23" s="429"/>
      <c r="BT23" s="429"/>
      <c r="BU23" s="430"/>
      <c r="BV23" s="428">
        <v>20629463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167</v>
      </c>
      <c r="F24" s="458"/>
      <c r="G24" s="458"/>
      <c r="H24" s="458"/>
      <c r="I24" s="458"/>
      <c r="J24" s="458"/>
      <c r="K24" s="459"/>
      <c r="L24" s="479">
        <v>1</v>
      </c>
      <c r="M24" s="480"/>
      <c r="N24" s="480"/>
      <c r="O24" s="480"/>
      <c r="P24" s="519"/>
      <c r="Q24" s="479">
        <v>8750</v>
      </c>
      <c r="R24" s="480"/>
      <c r="S24" s="480"/>
      <c r="T24" s="480"/>
      <c r="U24" s="480"/>
      <c r="V24" s="519"/>
      <c r="W24" s="578"/>
      <c r="X24" s="566"/>
      <c r="Y24" s="567"/>
      <c r="Z24" s="478" t="s">
        <v>168</v>
      </c>
      <c r="AA24" s="458"/>
      <c r="AB24" s="458"/>
      <c r="AC24" s="458"/>
      <c r="AD24" s="458"/>
      <c r="AE24" s="458"/>
      <c r="AF24" s="458"/>
      <c r="AG24" s="459"/>
      <c r="AH24" s="479">
        <v>331</v>
      </c>
      <c r="AI24" s="480"/>
      <c r="AJ24" s="480"/>
      <c r="AK24" s="480"/>
      <c r="AL24" s="519"/>
      <c r="AM24" s="479">
        <v>1052249</v>
      </c>
      <c r="AN24" s="480"/>
      <c r="AO24" s="480"/>
      <c r="AP24" s="480"/>
      <c r="AQ24" s="480"/>
      <c r="AR24" s="519"/>
      <c r="AS24" s="479">
        <v>3179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10489297</v>
      </c>
      <c r="BO24" s="429"/>
      <c r="BP24" s="429"/>
      <c r="BQ24" s="429"/>
      <c r="BR24" s="429"/>
      <c r="BS24" s="429"/>
      <c r="BT24" s="429"/>
      <c r="BU24" s="430"/>
      <c r="BV24" s="428">
        <v>11668717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170</v>
      </c>
      <c r="F25" s="458"/>
      <c r="G25" s="458"/>
      <c r="H25" s="458"/>
      <c r="I25" s="458"/>
      <c r="J25" s="458"/>
      <c r="K25" s="459"/>
      <c r="L25" s="479">
        <v>1</v>
      </c>
      <c r="M25" s="480"/>
      <c r="N25" s="480"/>
      <c r="O25" s="480"/>
      <c r="P25" s="519"/>
      <c r="Q25" s="479">
        <v>7090</v>
      </c>
      <c r="R25" s="480"/>
      <c r="S25" s="480"/>
      <c r="T25" s="480"/>
      <c r="U25" s="480"/>
      <c r="V25" s="519"/>
      <c r="W25" s="578"/>
      <c r="X25" s="566"/>
      <c r="Y25" s="567"/>
      <c r="Z25" s="478" t="s">
        <v>171</v>
      </c>
      <c r="AA25" s="458"/>
      <c r="AB25" s="458"/>
      <c r="AC25" s="458"/>
      <c r="AD25" s="458"/>
      <c r="AE25" s="458"/>
      <c r="AF25" s="458"/>
      <c r="AG25" s="459"/>
      <c r="AH25" s="479" t="s">
        <v>172</v>
      </c>
      <c r="AI25" s="480"/>
      <c r="AJ25" s="480"/>
      <c r="AK25" s="480"/>
      <c r="AL25" s="519"/>
      <c r="AM25" s="479" t="s">
        <v>172</v>
      </c>
      <c r="AN25" s="480"/>
      <c r="AO25" s="480"/>
      <c r="AP25" s="480"/>
      <c r="AQ25" s="480"/>
      <c r="AR25" s="519"/>
      <c r="AS25" s="479" t="s">
        <v>172</v>
      </c>
      <c r="AT25" s="480"/>
      <c r="AU25" s="480"/>
      <c r="AV25" s="480"/>
      <c r="AW25" s="480"/>
      <c r="AX25" s="481"/>
      <c r="AY25" s="388" t="s">
        <v>173</v>
      </c>
      <c r="AZ25" s="389"/>
      <c r="BA25" s="389"/>
      <c r="BB25" s="389"/>
      <c r="BC25" s="389"/>
      <c r="BD25" s="389"/>
      <c r="BE25" s="389"/>
      <c r="BF25" s="389"/>
      <c r="BG25" s="389"/>
      <c r="BH25" s="389"/>
      <c r="BI25" s="389"/>
      <c r="BJ25" s="389"/>
      <c r="BK25" s="389"/>
      <c r="BL25" s="389"/>
      <c r="BM25" s="390"/>
      <c r="BN25" s="391">
        <v>2232080</v>
      </c>
      <c r="BO25" s="392"/>
      <c r="BP25" s="392"/>
      <c r="BQ25" s="392"/>
      <c r="BR25" s="392"/>
      <c r="BS25" s="392"/>
      <c r="BT25" s="392"/>
      <c r="BU25" s="393"/>
      <c r="BV25" s="391">
        <v>2284685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174</v>
      </c>
      <c r="F26" s="458"/>
      <c r="G26" s="458"/>
      <c r="H26" s="458"/>
      <c r="I26" s="458"/>
      <c r="J26" s="458"/>
      <c r="K26" s="459"/>
      <c r="L26" s="479">
        <v>1</v>
      </c>
      <c r="M26" s="480"/>
      <c r="N26" s="480"/>
      <c r="O26" s="480"/>
      <c r="P26" s="519"/>
      <c r="Q26" s="479">
        <v>6300</v>
      </c>
      <c r="R26" s="480"/>
      <c r="S26" s="480"/>
      <c r="T26" s="480"/>
      <c r="U26" s="480"/>
      <c r="V26" s="519"/>
      <c r="W26" s="578"/>
      <c r="X26" s="566"/>
      <c r="Y26" s="567"/>
      <c r="Z26" s="478" t="s">
        <v>175</v>
      </c>
      <c r="AA26" s="588"/>
      <c r="AB26" s="588"/>
      <c r="AC26" s="588"/>
      <c r="AD26" s="588"/>
      <c r="AE26" s="588"/>
      <c r="AF26" s="588"/>
      <c r="AG26" s="589"/>
      <c r="AH26" s="479">
        <v>1</v>
      </c>
      <c r="AI26" s="480"/>
      <c r="AJ26" s="480"/>
      <c r="AK26" s="480"/>
      <c r="AL26" s="519"/>
      <c r="AM26" s="479" t="s">
        <v>176</v>
      </c>
      <c r="AN26" s="480"/>
      <c r="AO26" s="480"/>
      <c r="AP26" s="480"/>
      <c r="AQ26" s="480"/>
      <c r="AR26" s="519"/>
      <c r="AS26" s="479" t="s">
        <v>176</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172</v>
      </c>
      <c r="BO26" s="429"/>
      <c r="BP26" s="429"/>
      <c r="BQ26" s="429"/>
      <c r="BR26" s="429"/>
      <c r="BS26" s="429"/>
      <c r="BT26" s="429"/>
      <c r="BU26" s="430"/>
      <c r="BV26" s="428" t="s">
        <v>172</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178</v>
      </c>
      <c r="F27" s="458"/>
      <c r="G27" s="458"/>
      <c r="H27" s="458"/>
      <c r="I27" s="458"/>
      <c r="J27" s="458"/>
      <c r="K27" s="459"/>
      <c r="L27" s="479">
        <v>1</v>
      </c>
      <c r="M27" s="480"/>
      <c r="N27" s="480"/>
      <c r="O27" s="480"/>
      <c r="P27" s="519"/>
      <c r="Q27" s="479">
        <v>4380</v>
      </c>
      <c r="R27" s="480"/>
      <c r="S27" s="480"/>
      <c r="T27" s="480"/>
      <c r="U27" s="480"/>
      <c r="V27" s="519"/>
      <c r="W27" s="578"/>
      <c r="X27" s="566"/>
      <c r="Y27" s="567"/>
      <c r="Z27" s="478" t="s">
        <v>179</v>
      </c>
      <c r="AA27" s="458"/>
      <c r="AB27" s="458"/>
      <c r="AC27" s="458"/>
      <c r="AD27" s="458"/>
      <c r="AE27" s="458"/>
      <c r="AF27" s="458"/>
      <c r="AG27" s="459"/>
      <c r="AH27" s="479">
        <v>8</v>
      </c>
      <c r="AI27" s="480"/>
      <c r="AJ27" s="480"/>
      <c r="AK27" s="480"/>
      <c r="AL27" s="519"/>
      <c r="AM27" s="479">
        <v>32752</v>
      </c>
      <c r="AN27" s="480"/>
      <c r="AO27" s="480"/>
      <c r="AP27" s="480"/>
      <c r="AQ27" s="480"/>
      <c r="AR27" s="519"/>
      <c r="AS27" s="479">
        <v>4094</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v>1160000</v>
      </c>
      <c r="BO27" s="602"/>
      <c r="BP27" s="602"/>
      <c r="BQ27" s="602"/>
      <c r="BR27" s="602"/>
      <c r="BS27" s="602"/>
      <c r="BT27" s="602"/>
      <c r="BU27" s="603"/>
      <c r="BV27" s="601">
        <v>1159672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181</v>
      </c>
      <c r="F28" s="458"/>
      <c r="G28" s="458"/>
      <c r="H28" s="458"/>
      <c r="I28" s="458"/>
      <c r="J28" s="458"/>
      <c r="K28" s="459"/>
      <c r="L28" s="479">
        <v>1</v>
      </c>
      <c r="M28" s="480"/>
      <c r="N28" s="480"/>
      <c r="O28" s="480"/>
      <c r="P28" s="519"/>
      <c r="Q28" s="479">
        <v>3680</v>
      </c>
      <c r="R28" s="480"/>
      <c r="S28" s="480"/>
      <c r="T28" s="480"/>
      <c r="U28" s="480"/>
      <c r="V28" s="519"/>
      <c r="W28" s="578"/>
      <c r="X28" s="566"/>
      <c r="Y28" s="567"/>
      <c r="Z28" s="478" t="s">
        <v>182</v>
      </c>
      <c r="AA28" s="458"/>
      <c r="AB28" s="458"/>
      <c r="AC28" s="458"/>
      <c r="AD28" s="458"/>
      <c r="AE28" s="458"/>
      <c r="AF28" s="458"/>
      <c r="AG28" s="459"/>
      <c r="AH28" s="479" t="s">
        <v>172</v>
      </c>
      <c r="AI28" s="480"/>
      <c r="AJ28" s="480"/>
      <c r="AK28" s="480"/>
      <c r="AL28" s="519"/>
      <c r="AM28" s="479" t="s">
        <v>172</v>
      </c>
      <c r="AN28" s="480"/>
      <c r="AO28" s="480"/>
      <c r="AP28" s="480"/>
      <c r="AQ28" s="480"/>
      <c r="AR28" s="519"/>
      <c r="AS28" s="479" t="s">
        <v>172</v>
      </c>
      <c r="AT28" s="480"/>
      <c r="AU28" s="480"/>
      <c r="AV28" s="480"/>
      <c r="AW28" s="480"/>
      <c r="AX28" s="481"/>
      <c r="AY28" s="604" t="s">
        <v>183</v>
      </c>
      <c r="AZ28" s="605"/>
      <c r="BA28" s="605"/>
      <c r="BB28" s="606"/>
      <c r="BC28" s="388" t="s">
        <v>46</v>
      </c>
      <c r="BD28" s="389"/>
      <c r="BE28" s="389"/>
      <c r="BF28" s="389"/>
      <c r="BG28" s="389"/>
      <c r="BH28" s="389"/>
      <c r="BI28" s="389"/>
      <c r="BJ28" s="389"/>
      <c r="BK28" s="389"/>
      <c r="BL28" s="389"/>
      <c r="BM28" s="390"/>
      <c r="BN28" s="391">
        <v>1280106</v>
      </c>
      <c r="BO28" s="392"/>
      <c r="BP28" s="392"/>
      <c r="BQ28" s="392"/>
      <c r="BR28" s="392"/>
      <c r="BS28" s="392"/>
      <c r="BT28" s="392"/>
      <c r="BU28" s="393"/>
      <c r="BV28" s="391">
        <v>1279468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184</v>
      </c>
      <c r="F29" s="458"/>
      <c r="G29" s="458"/>
      <c r="H29" s="458"/>
      <c r="I29" s="458"/>
      <c r="J29" s="458"/>
      <c r="K29" s="459"/>
      <c r="L29" s="479">
        <v>17</v>
      </c>
      <c r="M29" s="480"/>
      <c r="N29" s="480"/>
      <c r="O29" s="480"/>
      <c r="P29" s="519"/>
      <c r="Q29" s="479">
        <v>3500</v>
      </c>
      <c r="R29" s="480"/>
      <c r="S29" s="480"/>
      <c r="T29" s="480"/>
      <c r="U29" s="480"/>
      <c r="V29" s="519"/>
      <c r="W29" s="579"/>
      <c r="X29" s="580"/>
      <c r="Y29" s="581"/>
      <c r="Z29" s="478" t="s">
        <v>185</v>
      </c>
      <c r="AA29" s="458"/>
      <c r="AB29" s="458"/>
      <c r="AC29" s="458"/>
      <c r="AD29" s="458"/>
      <c r="AE29" s="458"/>
      <c r="AF29" s="458"/>
      <c r="AG29" s="459"/>
      <c r="AH29" s="479">
        <v>339</v>
      </c>
      <c r="AI29" s="480"/>
      <c r="AJ29" s="480"/>
      <c r="AK29" s="480"/>
      <c r="AL29" s="519"/>
      <c r="AM29" s="479">
        <v>1085001</v>
      </c>
      <c r="AN29" s="480"/>
      <c r="AO29" s="480"/>
      <c r="AP29" s="480"/>
      <c r="AQ29" s="480"/>
      <c r="AR29" s="519"/>
      <c r="AS29" s="479">
        <v>3201</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14358045</v>
      </c>
      <c r="BO29" s="429"/>
      <c r="BP29" s="429"/>
      <c r="BQ29" s="429"/>
      <c r="BR29" s="429"/>
      <c r="BS29" s="429"/>
      <c r="BT29" s="429"/>
      <c r="BU29" s="430"/>
      <c r="BV29" s="428">
        <v>14350010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97.9</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48</v>
      </c>
      <c r="BD30" s="599"/>
      <c r="BE30" s="599"/>
      <c r="BF30" s="599"/>
      <c r="BG30" s="599"/>
      <c r="BH30" s="599"/>
      <c r="BI30" s="599"/>
      <c r="BJ30" s="599"/>
      <c r="BK30" s="599"/>
      <c r="BL30" s="599"/>
      <c r="BM30" s="600"/>
      <c r="BN30" s="601">
        <v>7770020</v>
      </c>
      <c r="BO30" s="602"/>
      <c r="BP30" s="602"/>
      <c r="BQ30" s="602"/>
      <c r="BR30" s="602"/>
      <c r="BS30" s="602"/>
      <c r="BT30" s="602"/>
      <c r="BU30" s="603"/>
      <c r="BV30" s="601">
        <v>7769388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195</v>
      </c>
      <c r="X33" s="417"/>
      <c r="Y33" s="417"/>
      <c r="Z33" s="417"/>
      <c r="AA33" s="417"/>
      <c r="AB33" s="417"/>
      <c r="AC33" s="417"/>
      <c r="AD33" s="417"/>
      <c r="AE33" s="417"/>
      <c r="AF33" s="417"/>
      <c r="AG33" s="417"/>
      <c r="AH33" s="417"/>
      <c r="AI33" s="417"/>
      <c r="AJ33" s="417"/>
      <c r="AK33" s="417"/>
      <c r="AL33" s="215"/>
      <c r="AM33" s="452" t="s">
        <v>194</v>
      </c>
      <c r="AN33" s="452"/>
      <c r="AO33" s="417" t="s">
        <v>195</v>
      </c>
      <c r="AP33" s="417"/>
      <c r="AQ33" s="417"/>
      <c r="AR33" s="417"/>
      <c r="AS33" s="417"/>
      <c r="AT33" s="417"/>
      <c r="AU33" s="417"/>
      <c r="AV33" s="417"/>
      <c r="AW33" s="417"/>
      <c r="AX33" s="417"/>
      <c r="AY33" s="417"/>
      <c r="AZ33" s="417"/>
      <c r="BA33" s="417"/>
      <c r="BB33" s="417"/>
      <c r="BC33" s="417"/>
      <c r="BD33" s="216"/>
      <c r="BE33" s="417" t="s">
        <v>196</v>
      </c>
      <c r="BF33" s="417"/>
      <c r="BG33" s="417" t="s">
        <v>197</v>
      </c>
      <c r="BH33" s="417"/>
      <c r="BI33" s="417"/>
      <c r="BJ33" s="417"/>
      <c r="BK33" s="417"/>
      <c r="BL33" s="417"/>
      <c r="BM33" s="417"/>
      <c r="BN33" s="417"/>
      <c r="BO33" s="417"/>
      <c r="BP33" s="417"/>
      <c r="BQ33" s="417"/>
      <c r="BR33" s="417"/>
      <c r="BS33" s="417"/>
      <c r="BT33" s="417"/>
      <c r="BU33" s="417"/>
      <c r="BV33" s="216"/>
      <c r="BW33" s="452" t="s">
        <v>196</v>
      </c>
      <c r="BX33" s="452"/>
      <c r="BY33" s="417" t="s">
        <v>198</v>
      </c>
      <c r="BZ33" s="417"/>
      <c r="CA33" s="417"/>
      <c r="CB33" s="417"/>
      <c r="CC33" s="417"/>
      <c r="CD33" s="417"/>
      <c r="CE33" s="417"/>
      <c r="CF33" s="417"/>
      <c r="CG33" s="417"/>
      <c r="CH33" s="417"/>
      <c r="CI33" s="417"/>
      <c r="CJ33" s="417"/>
      <c r="CK33" s="417"/>
      <c r="CL33" s="417"/>
      <c r="CM33" s="417"/>
      <c r="CN33" s="215"/>
      <c r="CO33" s="452" t="s">
        <v>194</v>
      </c>
      <c r="CP33" s="452"/>
      <c r="CQ33" s="417" t="s">
        <v>199</v>
      </c>
      <c r="CR33" s="417"/>
      <c r="CS33" s="417"/>
      <c r="CT33" s="417"/>
      <c r="CU33" s="417"/>
      <c r="CV33" s="417"/>
      <c r="CW33" s="417"/>
      <c r="CX33" s="417"/>
      <c r="CY33" s="417"/>
      <c r="CZ33" s="417"/>
      <c r="DA33" s="417"/>
      <c r="DB33" s="417"/>
      <c r="DC33" s="417"/>
      <c r="DD33" s="417"/>
      <c r="DE33" s="417"/>
      <c r="DF33" s="215"/>
      <c r="DG33" s="613" t="s">
        <v>200</v>
      </c>
      <c r="DH33" s="613"/>
      <c r="DI33" s="217"/>
      <c r="DJ33" s="185"/>
      <c r="DK33" s="185"/>
      <c r="DL33" s="185"/>
      <c r="DM33" s="185"/>
      <c r="DN33" s="185"/>
      <c r="DO33" s="185"/>
    </row>
    <row r="34" spans="1:119" ht="32.25" customHeight="1" x14ac:dyDescent="0.2">
      <c r="A34" s="186"/>
      <c r="B34" s="212"/>
      <c r="C34" s="614">
        <f>IF(E34="","",1)</f>
        <v>1</v>
      </c>
      <c r="D34" s="614"/>
      <c r="E34" s="615" t="str">
        <f>IF('【済】各会計、関係団体の財政状況及び健全化判断比率'!B7="","",'【済】各会計、関係団体の財政状況及び健全化判断比率'!B7)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IF('【済】各会計、関係団体の財政状況及び健全化判断比率'!B28="","",'【済】各会計、関係団体の財政状況及び健全化判断比率'!B28)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4</v>
      </c>
      <c r="AN34" s="614"/>
      <c r="AO34" s="615" t="str">
        <f>IF('【済】各会計、関係団体の財政状況及び健全化判断比率'!B30="","",'【済】各会計、関係団体の財政状況及び健全化判断比率'!B30)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IF('【済】各会計、関係団体の財政状況及び健全化判断比率'!B31="","",'【済】各会計、関係団体の財政状況及び健全化判断比率'!B31)</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IF('【済】各会計、関係団体の財政状況及び健全化判断比率'!B68="","",'【済】各会計、関係団体の財政状況及び健全化判断比率'!B68)</f>
        <v>雲仙・南島原保健組合（一般会計）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IF('【済】各会計、関係団体の財政状況及び健全化判断比率'!BS7="","",'【済】各会計、関係団体の財政状況及び健全化判断比率'!BS7)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IF('【済】各会計、関係団体の財政状況及び健全化判断比率'!BR7="","",'【済】各会計、関係団体の財政状況及び健全化判断比率'!BR7)</f>
        <v/>
      </c>
      <c r="DH34" s="616"/>
      <c r="DI34" s="217"/>
      <c r="DJ34" s="185"/>
      <c r="DK34" s="185"/>
      <c r="DL34" s="185"/>
      <c r="DM34" s="185"/>
      <c r="DN34" s="185"/>
      <c r="DO34" s="185"/>
    </row>
    <row r="35" spans="1:119" ht="32.25" customHeight="1" x14ac:dyDescent="0.2">
      <c r="A35" s="186"/>
      <c r="B35" s="212"/>
      <c r="C35" s="614" t="str">
        <f>IF(E35="","",C34+1)</f>
        <v/>
      </c>
      <c r="D35" s="614"/>
      <c r="E35" s="615" t="str">
        <f>IF('【済】各会計、関係団体の財政状況及び健全化判断比率'!B8="","",'【済】各会計、関係団体の財政状況及び健全化判断比率'!B8)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IF('【済】各会計、関係団体の財政状況及び健全化判断比率'!B29="","",'【済】各会計、関係団体の財政状況及び健全化判断比率'!B29)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6</v>
      </c>
      <c r="BF35" s="614"/>
      <c r="BG35" s="615" t="str">
        <f>IF('【済】各会計、関係団体の財政状況及び健全化判断比率'!B32="","",'【済】各会計、関係団体の財政状況及び健全化判断比率'!B32)</f>
        <v>国民宿舎事業特別会計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IF('【済】各会計、関係団体の財政状況及び健全化判断比率'!B69="","",'【済】各会計、関係団体の財政状況及び健全化判断比率'!B69)</f>
        <v>雲仙・南島原保健組合（介護老人保健施設事業特別会計）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IF('【済】各会計、関係団体の財政状況及び健全化判断比率'!BS8="","",'【済】各会計、関係団体の財政状況及び健全化判断比率'!BS8)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IF('【済】各会計、関係団体の財政状況及び健全化判断比率'!BR8="","",'【済】各会計、関係団体の財政状況及び健全化判断比率'!BR8)</f>
        <v/>
      </c>
      <c r="DH35" s="616"/>
      <c r="DI35" s="217"/>
      <c r="DJ35" s="185"/>
      <c r="DK35" s="185"/>
      <c r="DL35" s="185"/>
      <c r="DM35" s="185"/>
      <c r="DN35" s="185"/>
      <c r="DO35" s="185"/>
    </row>
    <row r="36" spans="1:119" ht="32.25" customHeight="1" x14ac:dyDescent="0.2">
      <c r="A36" s="186"/>
      <c r="B36" s="212"/>
      <c r="C36" s="614" t="str">
        <f>IF(E36="","",C35+1)</f>
        <v/>
      </c>
      <c r="D36" s="614"/>
      <c r="E36" s="615" t="str">
        <f>IF('【済】各会計、関係団体の財政状況及び健全化判断比率'!B9="","",'【済】各会計、関係団体の財政状況及び健全化判断比率'!B9)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7</v>
      </c>
      <c r="BF36" s="614"/>
      <c r="BG36" s="615" t="str">
        <f>IF('【済】各会計、関係団体の財政状況及び健全化判断比率'!B33="","",'【済】各会計、関係団体の財政状況及び健全化判断比率'!B33)</f>
        <v>温泉浴場事業特別会計</v>
      </c>
      <c r="BH36" s="615"/>
      <c r="BI36" s="615"/>
      <c r="BJ36" s="615"/>
      <c r="BK36" s="615"/>
      <c r="BL36" s="615"/>
      <c r="BM36" s="615"/>
      <c r="BN36" s="615"/>
      <c r="BO36" s="615"/>
      <c r="BP36" s="615"/>
      <c r="BQ36" s="615"/>
      <c r="BR36" s="615"/>
      <c r="BS36" s="615"/>
      <c r="BT36" s="615"/>
      <c r="BU36" s="615"/>
      <c r="BV36" s="213"/>
      <c r="BW36" s="614">
        <f t="shared" si="2"/>
        <v>10</v>
      </c>
      <c r="BX36" s="614"/>
      <c r="BY36" s="615" t="str">
        <f>IF('【済】各会計、関係団体の財政状況及び健全化判断比率'!B70="","",'【済】各会計、関係団体の財政状況及び健全化判断比率'!B70)</f>
        <v>雲仙・南島原保健組合（病院事業会計）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IF('【済】各会計、関係団体の財政状況及び健全化判断比率'!BS9="","",'【済】各会計、関係団体の財政状況及び健全化判断比率'!BS9)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IF('【済】各会計、関係団体の財政状況及び健全化判断比率'!BR9="","",'【済】各会計、関係団体の財政状況及び健全化判断比率'!BR9)</f>
        <v/>
      </c>
      <c r="DH36" s="616"/>
      <c r="DI36" s="217"/>
      <c r="DJ36" s="185"/>
      <c r="DK36" s="185"/>
      <c r="DL36" s="185"/>
      <c r="DM36" s="185"/>
      <c r="DN36" s="185"/>
      <c r="DO36" s="185"/>
    </row>
    <row r="37" spans="1:119" ht="32.25" customHeight="1" x14ac:dyDescent="0.2">
      <c r="A37" s="186"/>
      <c r="B37" s="212"/>
      <c r="C37" s="614" t="str">
        <f>IF(E37="","",C36+1)</f>
        <v/>
      </c>
      <c r="D37" s="614"/>
      <c r="E37" s="615" t="str">
        <f>IF('【済】各会計、関係団体の財政状況及び健全化判断比率'!B10="","",'【済】各会計、関係団体の財政状況及び健全化判断比率'!B10)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IF('【済】各会計、関係団体の財政状況及び健全化判断比率'!B71="","",'【済】各会計、関係団体の財政状況及び健全化判断比率'!B71)</f>
        <v>県央地域広域市町村圏組合（一般会計）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IF('【済】各会計、関係団体の財政状況及び健全化判断比率'!BS10="","",'【済】各会計、関係団体の財政状況及び健全化判断比率'!BS10)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IF('【済】各会計、関係団体の財政状況及び健全化判断比率'!BR10="","",'【済】各会計、関係団体の財政状況及び健全化判断比率'!BR10)</f>
        <v/>
      </c>
      <c r="DH37" s="616"/>
      <c r="DI37" s="217"/>
      <c r="DJ37" s="185"/>
      <c r="DK37" s="185"/>
      <c r="DL37" s="185"/>
      <c r="DM37" s="185"/>
      <c r="DN37" s="185"/>
      <c r="DO37" s="185"/>
    </row>
    <row r="38" spans="1:119" ht="32.25" customHeight="1" x14ac:dyDescent="0.2">
      <c r="A38" s="186"/>
      <c r="B38" s="212"/>
      <c r="C38" s="614" t="str">
        <f t="shared" ref="C38:C43" si="5">IF(E38="","",C37+1)</f>
        <v/>
      </c>
      <c r="D38" s="614"/>
      <c r="E38" s="615" t="str">
        <f>IF('【済】各会計、関係団体の財政状況及び健全化判断比率'!B11="","",'【済】各会計、関係団体の財政状況及び健全化判断比率'!B11)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IF('【済】各会計、関係団体の財政状況及び健全化判断比率'!B72="","",'【済】各会計、関係団体の財政状況及び健全化判断比率'!B72)</f>
        <v>長崎県病院企業団（病院事業会計）</v>
      </c>
      <c r="BZ38" s="615"/>
      <c r="CA38" s="615"/>
      <c r="CB38" s="615"/>
      <c r="CC38" s="615"/>
      <c r="CD38" s="615"/>
      <c r="CE38" s="615"/>
      <c r="CF38" s="615"/>
      <c r="CG38" s="615"/>
      <c r="CH38" s="615"/>
      <c r="CI38" s="615"/>
      <c r="CJ38" s="615"/>
      <c r="CK38" s="615"/>
      <c r="CL38" s="615"/>
      <c r="CM38" s="615"/>
      <c r="CN38" s="213"/>
      <c r="CO38" s="614" t="str">
        <f t="shared" si="3"/>
        <v/>
      </c>
      <c r="CP38" s="614"/>
      <c r="CQ38" s="615" t="str">
        <f>IF('【済】各会計、関係団体の財政状況及び健全化判断比率'!BS11="","",'【済】各会計、関係団体の財政状況及び健全化判断比率'!BS11)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IF('【済】各会計、関係団体の財政状況及び健全化判断比率'!BR11="","",'【済】各会計、関係団体の財政状況及び健全化判断比率'!BR11)</f>
        <v/>
      </c>
      <c r="DH38" s="616"/>
      <c r="DI38" s="217"/>
      <c r="DJ38" s="185"/>
      <c r="DK38" s="185"/>
      <c r="DL38" s="185"/>
      <c r="DM38" s="185"/>
      <c r="DN38" s="185"/>
      <c r="DO38" s="185"/>
    </row>
    <row r="39" spans="1:119" ht="32.25" customHeight="1" x14ac:dyDescent="0.2">
      <c r="A39" s="186"/>
      <c r="B39" s="212"/>
      <c r="C39" s="614" t="str">
        <f t="shared" si="5"/>
        <v/>
      </c>
      <c r="D39" s="614"/>
      <c r="E39" s="615" t="str">
        <f>IF('【済】各会計、関係団体の財政状況及び健全化判断比率'!B12="","",'【済】各会計、関係団体の財政状況及び健全化判断比率'!B12)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IF('【済】各会計、関係団体の財政状況及び健全化判断比率'!B73="","",'【済】各会計、関係団体の財政状況及び健全化判断比率'!B73)</f>
        <v>県央県南広域環境組合（一般会計）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IF('【済】各会計、関係団体の財政状況及び健全化判断比率'!BS12="","",'【済】各会計、関係団体の財政状況及び健全化判断比率'!BS12)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IF('【済】各会計、関係団体の財政状況及び健全化判断比率'!BR12="","",'【済】各会計、関係団体の財政状況及び健全化判断比率'!BR12)</f>
        <v/>
      </c>
      <c r="DH39" s="616"/>
      <c r="DI39" s="217"/>
      <c r="DJ39" s="185"/>
      <c r="DK39" s="185"/>
      <c r="DL39" s="185"/>
      <c r="DM39" s="185"/>
      <c r="DN39" s="185"/>
      <c r="DO39" s="185"/>
    </row>
    <row r="40" spans="1:119" ht="32.25" customHeight="1" x14ac:dyDescent="0.2">
      <c r="A40" s="186"/>
      <c r="B40" s="212"/>
      <c r="C40" s="614" t="str">
        <f t="shared" si="5"/>
        <v/>
      </c>
      <c r="D40" s="614"/>
      <c r="E40" s="615" t="str">
        <f>IF('【済】各会計、関係団体の財政状況及び健全化判断比率'!B13="","",'【済】各会計、関係団体の財政状況及び健全化判断比率'!B13)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IF('【済】各会計、関係団体の財政状況及び健全化判断比率'!B74="","",'【済】各会計、関係団体の財政状況及び健全化判断比率'!B74)</f>
        <v>長崎県後期高齢者医療広域連合（一般会計）</v>
      </c>
      <c r="BZ40" s="615"/>
      <c r="CA40" s="615"/>
      <c r="CB40" s="615"/>
      <c r="CC40" s="615"/>
      <c r="CD40" s="615"/>
      <c r="CE40" s="615"/>
      <c r="CF40" s="615"/>
      <c r="CG40" s="615"/>
      <c r="CH40" s="615"/>
      <c r="CI40" s="615"/>
      <c r="CJ40" s="615"/>
      <c r="CK40" s="615"/>
      <c r="CL40" s="615"/>
      <c r="CM40" s="615"/>
      <c r="CN40" s="213"/>
      <c r="CO40" s="614" t="str">
        <f t="shared" si="3"/>
        <v/>
      </c>
      <c r="CP40" s="614"/>
      <c r="CQ40" s="615" t="str">
        <f>IF('【済】各会計、関係団体の財政状況及び健全化判断比率'!BS13="","",'【済】各会計、関係団体の財政状況及び健全化判断比率'!BS13)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IF('【済】各会計、関係団体の財政状況及び健全化判断比率'!BR13="","",'【済】各会計、関係団体の財政状況及び健全化判断比率'!BR13)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IF('【済】各会計、関係団体の財政状況及び健全化判断比率'!B14="","",'【済】各会計、関係団体の財政状況及び健全化判断比率'!B14)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IF('【済】各会計、関係団体の財政状況及び健全化判断比率'!B75="","",'【済】各会計、関係団体の財政状況及び健全化判断比率'!B75)</f>
        <v>長崎県後期高齢者医療広域連合（後期高齢者医療事業会計）</v>
      </c>
      <c r="BZ41" s="615"/>
      <c r="CA41" s="615"/>
      <c r="CB41" s="615"/>
      <c r="CC41" s="615"/>
      <c r="CD41" s="615"/>
      <c r="CE41" s="615"/>
      <c r="CF41" s="615"/>
      <c r="CG41" s="615"/>
      <c r="CH41" s="615"/>
      <c r="CI41" s="615"/>
      <c r="CJ41" s="615"/>
      <c r="CK41" s="615"/>
      <c r="CL41" s="615"/>
      <c r="CM41" s="615"/>
      <c r="CN41" s="213"/>
      <c r="CO41" s="614" t="str">
        <f t="shared" si="3"/>
        <v/>
      </c>
      <c r="CP41" s="614"/>
      <c r="CQ41" s="615" t="str">
        <f>IF('【済】各会計、関係団体の財政状況及び健全化判断比率'!BS14="","",'【済】各会計、関係団体の財政状況及び健全化判断比率'!BS14)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IF('【済】各会計、関係団体の財政状況及び健全化判断比率'!BR14="","",'【済】各会計、関係団体の財政状況及び健全化判断比率'!BR14)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IF('【済】各会計、関係団体の財政状況及び健全化判断比率'!B15="","",'【済】各会計、関係団体の財政状況及び健全化判断比率'!B15)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IF('【済】各会計、関係団体の財政状況及び健全化判断比率'!B76="","",'【済】各会計、関係団体の財政状況及び健全化判断比率'!B76)</f>
        <v>島原地域広域市町村圏組合（一般会計）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IF('【済】各会計、関係団体の財政状況及び健全化判断比率'!BS15="","",'【済】各会計、関係団体の財政状況及び健全化判断比率'!BS15)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IF('【済】各会計、関係団体の財政状況及び健全化判断比率'!BR15="","",'【済】各会計、関係団体の財政状況及び健全化判断比率'!BR15)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IF('【済】各会計、関係団体の財政状況及び健全化判断比率'!B16="","",'【済】各会計、関係団体の財政状況及び健全化判断比率'!B16)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IF('【済】各会計、関係団体の財政状況及び健全化判断比率'!B77="","",'【済】各会計、関係団体の財政状況及び健全化判断比率'!B77)</f>
        <v>島原地域広域市町村圏組合（介護保険事業特別会計）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IF('【済】各会計、関係団体の財政状況及び健全化判断比率'!BS16="","",'【済】各会計、関係団体の財政状況及び健全化判断比率'!BS16)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IF('【済】各会計、関係団体の財政状況及び健全化判断比率'!BR16="","",'【済】各会計、関係団体の財政状況及び健全化判断比率'!BR16)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nHdaoiQvOGgyJghulFNiX61mmfroMuDuYys6oLz84HUFjEL6dpYRBtZtjqU2nTAUsoAUoSJJ5ZkCqiVN+nKreA==" saltValue="CpX7t18Vy7bhGY6dlgpf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Q16" sqref="Q16:U16"/>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06" t="s">
        <v>559</v>
      </c>
      <c r="D34" s="1206"/>
      <c r="E34" s="1207"/>
      <c r="F34" s="32">
        <v>6.36</v>
      </c>
      <c r="G34" s="33">
        <v>7.22</v>
      </c>
      <c r="H34" s="33">
        <v>6.45</v>
      </c>
      <c r="I34" s="33">
        <v>7.38</v>
      </c>
      <c r="J34" s="34">
        <v>7.71</v>
      </c>
      <c r="K34" s="22"/>
      <c r="L34" s="22"/>
      <c r="M34" s="22"/>
      <c r="N34" s="22"/>
      <c r="O34" s="22"/>
      <c r="P34" s="22"/>
    </row>
    <row r="35" spans="1:16" ht="39" customHeight="1" x14ac:dyDescent="0.2">
      <c r="A35" s="22"/>
      <c r="B35" s="35"/>
      <c r="C35" s="1200" t="s">
        <v>560</v>
      </c>
      <c r="D35" s="1201"/>
      <c r="E35" s="1202"/>
      <c r="F35" s="36">
        <v>5.75</v>
      </c>
      <c r="G35" s="37">
        <v>5.95</v>
      </c>
      <c r="H35" s="37">
        <v>6.84</v>
      </c>
      <c r="I35" s="37">
        <v>5.66</v>
      </c>
      <c r="J35" s="38">
        <v>4.6900000000000004</v>
      </c>
      <c r="K35" s="22"/>
      <c r="L35" s="22"/>
      <c r="M35" s="22"/>
      <c r="N35" s="22"/>
      <c r="O35" s="22"/>
      <c r="P35" s="22"/>
    </row>
    <row r="36" spans="1:16" ht="39" customHeight="1" x14ac:dyDescent="0.2">
      <c r="A36" s="22"/>
      <c r="B36" s="35"/>
      <c r="C36" s="1200" t="s">
        <v>561</v>
      </c>
      <c r="D36" s="1201"/>
      <c r="E36" s="1202"/>
      <c r="F36" s="36">
        <v>0.7</v>
      </c>
      <c r="G36" s="37">
        <v>0.06</v>
      </c>
      <c r="H36" s="37">
        <v>0.03</v>
      </c>
      <c r="I36" s="37">
        <v>1.28</v>
      </c>
      <c r="J36" s="38">
        <v>1.02</v>
      </c>
      <c r="K36" s="22"/>
      <c r="L36" s="22"/>
      <c r="M36" s="22"/>
      <c r="N36" s="22"/>
      <c r="O36" s="22"/>
      <c r="P36" s="22"/>
    </row>
    <row r="37" spans="1:16" ht="39" customHeight="1" x14ac:dyDescent="0.2">
      <c r="A37" s="22"/>
      <c r="B37" s="35"/>
      <c r="C37" s="1200" t="s">
        <v>562</v>
      </c>
      <c r="D37" s="1201"/>
      <c r="E37" s="1202"/>
      <c r="F37" s="36">
        <v>0.08</v>
      </c>
      <c r="G37" s="37">
        <v>7.0000000000000007E-2</v>
      </c>
      <c r="H37" s="37">
        <v>0.06</v>
      </c>
      <c r="I37" s="37">
        <v>0.13</v>
      </c>
      <c r="J37" s="38">
        <v>0.12</v>
      </c>
      <c r="K37" s="22"/>
      <c r="L37" s="22"/>
      <c r="M37" s="22"/>
      <c r="N37" s="22"/>
      <c r="O37" s="22"/>
      <c r="P37" s="22"/>
    </row>
    <row r="38" spans="1:16" ht="39" customHeight="1" x14ac:dyDescent="0.2">
      <c r="A38" s="22"/>
      <c r="B38" s="35"/>
      <c r="C38" s="1200" t="s">
        <v>563</v>
      </c>
      <c r="D38" s="1201"/>
      <c r="E38" s="1202"/>
      <c r="F38" s="36">
        <v>0</v>
      </c>
      <c r="G38" s="37">
        <v>0</v>
      </c>
      <c r="H38" s="37">
        <v>0</v>
      </c>
      <c r="I38" s="37">
        <v>0.01</v>
      </c>
      <c r="J38" s="38">
        <v>0</v>
      </c>
      <c r="K38" s="22"/>
      <c r="L38" s="22"/>
      <c r="M38" s="22"/>
      <c r="N38" s="22"/>
      <c r="O38" s="22"/>
      <c r="P38" s="22"/>
    </row>
    <row r="39" spans="1:16" ht="39" customHeight="1" x14ac:dyDescent="0.2">
      <c r="A39" s="22"/>
      <c r="B39" s="35"/>
      <c r="C39" s="1200" t="s">
        <v>564</v>
      </c>
      <c r="D39" s="1201"/>
      <c r="E39" s="1202"/>
      <c r="F39" s="36">
        <v>0.02</v>
      </c>
      <c r="G39" s="37">
        <v>0.01</v>
      </c>
      <c r="H39" s="37">
        <v>0.01</v>
      </c>
      <c r="I39" s="37">
        <v>0</v>
      </c>
      <c r="J39" s="38">
        <v>0</v>
      </c>
      <c r="K39" s="22"/>
      <c r="L39" s="22"/>
      <c r="M39" s="22"/>
      <c r="N39" s="22"/>
      <c r="O39" s="22"/>
      <c r="P39" s="22"/>
    </row>
    <row r="40" spans="1:16" ht="39" customHeight="1" x14ac:dyDescent="0.2">
      <c r="A40" s="22"/>
      <c r="B40" s="35"/>
      <c r="C40" s="1200" t="s">
        <v>565</v>
      </c>
      <c r="D40" s="1201"/>
      <c r="E40" s="1202"/>
      <c r="F40" s="36">
        <v>0</v>
      </c>
      <c r="G40" s="37">
        <v>0</v>
      </c>
      <c r="H40" s="37">
        <v>0</v>
      </c>
      <c r="I40" s="37">
        <v>0</v>
      </c>
      <c r="J40" s="38">
        <v>0</v>
      </c>
      <c r="K40" s="22"/>
      <c r="L40" s="22"/>
      <c r="M40" s="22"/>
      <c r="N40" s="22"/>
      <c r="O40" s="22"/>
      <c r="P40" s="22"/>
    </row>
    <row r="41" spans="1:16" ht="39" customHeight="1" x14ac:dyDescent="0.2">
      <c r="A41" s="22"/>
      <c r="B41" s="35"/>
      <c r="C41" s="1200"/>
      <c r="D41" s="1201"/>
      <c r="E41" s="1202"/>
      <c r="F41" s="36"/>
      <c r="G41" s="37"/>
      <c r="H41" s="37"/>
      <c r="I41" s="37"/>
      <c r="J41" s="38"/>
      <c r="K41" s="22"/>
      <c r="L41" s="22"/>
      <c r="M41" s="22"/>
      <c r="N41" s="22"/>
      <c r="O41" s="22"/>
      <c r="P41" s="22"/>
    </row>
    <row r="42" spans="1:16" ht="39" customHeight="1" x14ac:dyDescent="0.2">
      <c r="A42" s="22"/>
      <c r="B42" s="39"/>
      <c r="C42" s="1200" t="s">
        <v>566</v>
      </c>
      <c r="D42" s="1201"/>
      <c r="E42" s="1202"/>
      <c r="F42" s="36" t="s">
        <v>514</v>
      </c>
      <c r="G42" s="37" t="s">
        <v>514</v>
      </c>
      <c r="H42" s="37" t="s">
        <v>514</v>
      </c>
      <c r="I42" s="37" t="s">
        <v>514</v>
      </c>
      <c r="J42" s="38" t="s">
        <v>514</v>
      </c>
      <c r="K42" s="22"/>
      <c r="L42" s="22"/>
      <c r="M42" s="22"/>
      <c r="N42" s="22"/>
      <c r="O42" s="22"/>
      <c r="P42" s="22"/>
    </row>
    <row r="43" spans="1:16" ht="39" customHeight="1" thickBot="1" x14ac:dyDescent="0.25">
      <c r="A43" s="22"/>
      <c r="B43" s="40"/>
      <c r="C43" s="1203" t="s">
        <v>567</v>
      </c>
      <c r="D43" s="1204"/>
      <c r="E43" s="1205"/>
      <c r="F43" s="41">
        <v>0.14000000000000001</v>
      </c>
      <c r="G43" s="42">
        <v>0.09</v>
      </c>
      <c r="H43" s="42">
        <v>0.3</v>
      </c>
      <c r="I43" s="42" t="s">
        <v>514</v>
      </c>
      <c r="J43" s="43" t="s">
        <v>514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2R485k/L4oBdam6EaXtefQWRer+7TozxDTZK2nmnLRttpD1zC5Rabi56A0XV7CqgNZgzzgcnZ1J98jUC0tl/Q==" saltValue="pQt62rJKLwZl3Up7KzZL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J55" sqref="J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08" t="s">
        <v>10</v>
      </c>
      <c r="C45" s="1209"/>
      <c r="D45" s="58"/>
      <c r="E45" s="1214" t="s">
        <v>11</v>
      </c>
      <c r="F45" s="1214"/>
      <c r="G45" s="1214"/>
      <c r="H45" s="1214"/>
      <c r="I45" s="1214"/>
      <c r="J45" s="1215"/>
      <c r="K45" s="59">
        <v>3504</v>
      </c>
      <c r="L45" s="60">
        <v>3150</v>
      </c>
      <c r="M45" s="60">
        <v>3035</v>
      </c>
      <c r="N45" s="60">
        <v>3064</v>
      </c>
      <c r="O45" s="61">
        <v>3007</v>
      </c>
      <c r="P45" s="48"/>
      <c r="Q45" s="48"/>
      <c r="R45" s="48"/>
      <c r="S45" s="48"/>
      <c r="T45" s="48"/>
      <c r="U45" s="48"/>
    </row>
    <row r="46" spans="1:21" ht="30.75" customHeight="1" x14ac:dyDescent="0.2">
      <c r="A46" s="48"/>
      <c r="B46" s="1210"/>
      <c r="C46" s="1211"/>
      <c r="D46" s="62"/>
      <c r="E46" s="1216" t="s">
        <v>12</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2">
      <c r="A47" s="48"/>
      <c r="B47" s="1210"/>
      <c r="C47" s="1211"/>
      <c r="D47" s="62"/>
      <c r="E47" s="1216" t="s">
        <v>13</v>
      </c>
      <c r="F47" s="1216"/>
      <c r="G47" s="1216"/>
      <c r="H47" s="1216"/>
      <c r="I47" s="1216"/>
      <c r="J47" s="1217"/>
      <c r="K47" s="63">
        <v>17</v>
      </c>
      <c r="L47" s="64">
        <v>20</v>
      </c>
      <c r="M47" s="64">
        <v>17</v>
      </c>
      <c r="N47" s="64">
        <v>13</v>
      </c>
      <c r="O47" s="65">
        <v>10</v>
      </c>
      <c r="P47" s="48"/>
      <c r="Q47" s="48"/>
      <c r="R47" s="48"/>
      <c r="S47" s="48"/>
      <c r="T47" s="48"/>
      <c r="U47" s="48"/>
    </row>
    <row r="48" spans="1:21" ht="30.75" customHeight="1" x14ac:dyDescent="0.2">
      <c r="A48" s="48"/>
      <c r="B48" s="1210"/>
      <c r="C48" s="1211"/>
      <c r="D48" s="62"/>
      <c r="E48" s="1216" t="s">
        <v>14</v>
      </c>
      <c r="F48" s="1216"/>
      <c r="G48" s="1216"/>
      <c r="H48" s="1216"/>
      <c r="I48" s="1216"/>
      <c r="J48" s="1217"/>
      <c r="K48" s="63">
        <v>698</v>
      </c>
      <c r="L48" s="64">
        <v>726</v>
      </c>
      <c r="M48" s="64">
        <v>786</v>
      </c>
      <c r="N48" s="64">
        <v>789</v>
      </c>
      <c r="O48" s="65">
        <v>807</v>
      </c>
      <c r="P48" s="48"/>
      <c r="Q48" s="48"/>
      <c r="R48" s="48"/>
      <c r="S48" s="48"/>
      <c r="T48" s="48"/>
      <c r="U48" s="48"/>
    </row>
    <row r="49" spans="1:21" ht="30.75" customHeight="1" x14ac:dyDescent="0.2">
      <c r="A49" s="48"/>
      <c r="B49" s="1210"/>
      <c r="C49" s="1211"/>
      <c r="D49" s="62"/>
      <c r="E49" s="1216" t="s">
        <v>15</v>
      </c>
      <c r="F49" s="1216"/>
      <c r="G49" s="1216"/>
      <c r="H49" s="1216"/>
      <c r="I49" s="1216"/>
      <c r="J49" s="1217"/>
      <c r="K49" s="63">
        <v>449</v>
      </c>
      <c r="L49" s="64">
        <v>506</v>
      </c>
      <c r="M49" s="64">
        <v>456</v>
      </c>
      <c r="N49" s="64">
        <v>363</v>
      </c>
      <c r="O49" s="65">
        <v>385</v>
      </c>
      <c r="P49" s="48"/>
      <c r="Q49" s="48"/>
      <c r="R49" s="48"/>
      <c r="S49" s="48"/>
      <c r="T49" s="48"/>
      <c r="U49" s="48"/>
    </row>
    <row r="50" spans="1:21" ht="30.75" customHeight="1" x14ac:dyDescent="0.2">
      <c r="A50" s="48"/>
      <c r="B50" s="1210"/>
      <c r="C50" s="1211"/>
      <c r="D50" s="62"/>
      <c r="E50" s="1216" t="s">
        <v>16</v>
      </c>
      <c r="F50" s="1216"/>
      <c r="G50" s="1216"/>
      <c r="H50" s="1216"/>
      <c r="I50" s="1216"/>
      <c r="J50" s="1217"/>
      <c r="K50" s="63">
        <v>35</v>
      </c>
      <c r="L50" s="64">
        <v>23</v>
      </c>
      <c r="M50" s="64">
        <v>18</v>
      </c>
      <c r="N50" s="64">
        <v>16</v>
      </c>
      <c r="O50" s="65">
        <v>7</v>
      </c>
      <c r="P50" s="48"/>
      <c r="Q50" s="48"/>
      <c r="R50" s="48"/>
      <c r="S50" s="48"/>
      <c r="T50" s="48"/>
      <c r="U50" s="48"/>
    </row>
    <row r="51" spans="1:21" ht="30.75" customHeight="1" x14ac:dyDescent="0.2">
      <c r="A51" s="48"/>
      <c r="B51" s="1212"/>
      <c r="C51" s="1213"/>
      <c r="D51" s="66"/>
      <c r="E51" s="1216" t="s">
        <v>17</v>
      </c>
      <c r="F51" s="1216"/>
      <c r="G51" s="1216"/>
      <c r="H51" s="1216"/>
      <c r="I51" s="1216"/>
      <c r="J51" s="1217"/>
      <c r="K51" s="63" t="s">
        <v>514</v>
      </c>
      <c r="L51" s="64" t="s">
        <v>514</v>
      </c>
      <c r="M51" s="64">
        <v>0</v>
      </c>
      <c r="N51" s="64">
        <v>0</v>
      </c>
      <c r="O51" s="65">
        <v>0</v>
      </c>
      <c r="P51" s="48"/>
      <c r="Q51" s="48"/>
      <c r="R51" s="48"/>
      <c r="S51" s="48"/>
      <c r="T51" s="48"/>
      <c r="U51" s="48"/>
    </row>
    <row r="52" spans="1:21" ht="30.75" customHeight="1" x14ac:dyDescent="0.2">
      <c r="A52" s="48"/>
      <c r="B52" s="1218" t="s">
        <v>18</v>
      </c>
      <c r="C52" s="1219"/>
      <c r="D52" s="66"/>
      <c r="E52" s="1216" t="s">
        <v>19</v>
      </c>
      <c r="F52" s="1216"/>
      <c r="G52" s="1216"/>
      <c r="H52" s="1216"/>
      <c r="I52" s="1216"/>
      <c r="J52" s="1217"/>
      <c r="K52" s="63">
        <v>4051</v>
      </c>
      <c r="L52" s="64">
        <v>4014</v>
      </c>
      <c r="M52" s="64">
        <v>3945</v>
      </c>
      <c r="N52" s="64">
        <v>3913</v>
      </c>
      <c r="O52" s="65">
        <v>3735</v>
      </c>
      <c r="P52" s="48"/>
      <c r="Q52" s="48"/>
      <c r="R52" s="48"/>
      <c r="S52" s="48"/>
      <c r="T52" s="48"/>
      <c r="U52" s="48"/>
    </row>
    <row r="53" spans="1:21" ht="30.75" customHeight="1" thickBot="1" x14ac:dyDescent="0.25">
      <c r="A53" s="48"/>
      <c r="B53" s="1220" t="s">
        <v>20</v>
      </c>
      <c r="C53" s="1221"/>
      <c r="D53" s="67"/>
      <c r="E53" s="1222" t="s">
        <v>21</v>
      </c>
      <c r="F53" s="1222"/>
      <c r="G53" s="1222"/>
      <c r="H53" s="1222"/>
      <c r="I53" s="1222"/>
      <c r="J53" s="1223"/>
      <c r="K53" s="68">
        <v>652</v>
      </c>
      <c r="L53" s="69">
        <v>411</v>
      </c>
      <c r="M53" s="69">
        <v>367</v>
      </c>
      <c r="N53" s="69">
        <v>332</v>
      </c>
      <c r="O53" s="70">
        <v>481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24" t="s">
        <v>24</v>
      </c>
      <c r="C57" s="1225"/>
      <c r="D57" s="1228" t="s">
        <v>25</v>
      </c>
      <c r="E57" s="1229"/>
      <c r="F57" s="1229"/>
      <c r="G57" s="1229"/>
      <c r="H57" s="1229"/>
      <c r="I57" s="1229"/>
      <c r="J57" s="1230"/>
      <c r="K57" s="82">
        <v>9383</v>
      </c>
      <c r="L57" s="83">
        <v>10380</v>
      </c>
      <c r="M57" s="83">
        <v>11867</v>
      </c>
      <c r="N57" s="83">
        <v>13275</v>
      </c>
      <c r="O57" s="84">
        <v>13903</v>
      </c>
    </row>
    <row r="58" spans="1:21" ht="31.5" customHeight="1" thickBot="1" x14ac:dyDescent="0.25">
      <c r="B58" s="1226"/>
      <c r="C58" s="1227"/>
      <c r="D58" s="1231" t="s">
        <v>26</v>
      </c>
      <c r="E58" s="1232"/>
      <c r="F58" s="1232"/>
      <c r="G58" s="1232"/>
      <c r="H58" s="1232"/>
      <c r="I58" s="1232"/>
      <c r="J58" s="1233"/>
      <c r="K58" s="85">
        <v>33</v>
      </c>
      <c r="L58" s="86">
        <v>33</v>
      </c>
      <c r="M58" s="86">
        <v>50</v>
      </c>
      <c r="N58" s="86">
        <v>50</v>
      </c>
      <c r="O58" s="87">
        <v>47</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LTZFKegoAu2ohGnIImbvjbSNtr1Abugi1oaAQKYM5DapH0SVv0pNjyz8JsnBXb/kceY/gmQi5uwH6VPGcbqg==" saltValue="OpS//5VWeYcEr7QUyewS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Normal="100" zoomScaleSheetLayoutView="100" workbookViewId="0">
      <selection activeCell="Q16" sqref="Q16:U16"/>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554</v>
      </c>
      <c r="J40" s="99" t="s">
        <v>555</v>
      </c>
      <c r="K40" s="99" t="s">
        <v>556</v>
      </c>
      <c r="L40" s="99" t="s">
        <v>557</v>
      </c>
      <c r="M40" s="100" t="s">
        <v>558</v>
      </c>
    </row>
    <row r="41" spans="2:13" ht="27.75" customHeight="1" x14ac:dyDescent="0.2">
      <c r="B41" s="1234" t="s">
        <v>29</v>
      </c>
      <c r="C41" s="1235"/>
      <c r="D41" s="101"/>
      <c r="E41" s="1240" t="s">
        <v>30</v>
      </c>
      <c r="F41" s="1240"/>
      <c r="G41" s="1240"/>
      <c r="H41" s="1241"/>
      <c r="I41" s="102">
        <v>23817</v>
      </c>
      <c r="J41" s="103">
        <v>22407</v>
      </c>
      <c r="K41" s="103">
        <v>21334</v>
      </c>
      <c r="L41" s="103">
        <v>20869</v>
      </c>
      <c r="M41" s="104">
        <v>20545</v>
      </c>
    </row>
    <row r="42" spans="2:13" ht="27.75" customHeight="1" x14ac:dyDescent="0.2">
      <c r="B42" s="1236"/>
      <c r="C42" s="1237"/>
      <c r="D42" s="105"/>
      <c r="E42" s="1242" t="s">
        <v>31</v>
      </c>
      <c r="F42" s="1242"/>
      <c r="G42" s="1242"/>
      <c r="H42" s="1243"/>
      <c r="I42" s="106">
        <v>81</v>
      </c>
      <c r="J42" s="107">
        <v>61</v>
      </c>
      <c r="K42" s="107">
        <v>47</v>
      </c>
      <c r="L42" s="107">
        <v>29</v>
      </c>
      <c r="M42" s="108">
        <v>22</v>
      </c>
    </row>
    <row r="43" spans="2:13" ht="27.75" customHeight="1" x14ac:dyDescent="0.2">
      <c r="B43" s="1236"/>
      <c r="C43" s="1237"/>
      <c r="D43" s="105"/>
      <c r="E43" s="1242" t="s">
        <v>32</v>
      </c>
      <c r="F43" s="1242"/>
      <c r="G43" s="1242"/>
      <c r="H43" s="1243"/>
      <c r="I43" s="106">
        <v>8563</v>
      </c>
      <c r="J43" s="107">
        <v>7697</v>
      </c>
      <c r="K43" s="107">
        <v>7593</v>
      </c>
      <c r="L43" s="107">
        <v>6541</v>
      </c>
      <c r="M43" s="108">
        <v>6534</v>
      </c>
    </row>
    <row r="44" spans="2:13" ht="27.75" customHeight="1" x14ac:dyDescent="0.2">
      <c r="B44" s="1236"/>
      <c r="C44" s="1237"/>
      <c r="D44" s="105"/>
      <c r="E44" s="1242" t="s">
        <v>33</v>
      </c>
      <c r="F44" s="1242"/>
      <c r="G44" s="1242"/>
      <c r="H44" s="1243"/>
      <c r="I44" s="106">
        <v>2698</v>
      </c>
      <c r="J44" s="107">
        <v>2263</v>
      </c>
      <c r="K44" s="107">
        <v>1734</v>
      </c>
      <c r="L44" s="107">
        <v>961</v>
      </c>
      <c r="M44" s="108">
        <v>743</v>
      </c>
    </row>
    <row r="45" spans="2:13" ht="27.75" customHeight="1" x14ac:dyDescent="0.2">
      <c r="B45" s="1236"/>
      <c r="C45" s="1237"/>
      <c r="D45" s="105"/>
      <c r="E45" s="1242" t="s">
        <v>34</v>
      </c>
      <c r="F45" s="1242"/>
      <c r="G45" s="1242"/>
      <c r="H45" s="1243"/>
      <c r="I45" s="106">
        <v>3967</v>
      </c>
      <c r="J45" s="107">
        <v>3875</v>
      </c>
      <c r="K45" s="107">
        <v>3780</v>
      </c>
      <c r="L45" s="107">
        <v>3596</v>
      </c>
      <c r="M45" s="108">
        <v>3652</v>
      </c>
    </row>
    <row r="46" spans="2:13" ht="27.75" customHeight="1" x14ac:dyDescent="0.2">
      <c r="B46" s="1236"/>
      <c r="C46" s="1237"/>
      <c r="D46" s="109"/>
      <c r="E46" s="1242" t="s">
        <v>35</v>
      </c>
      <c r="F46" s="1242"/>
      <c r="G46" s="1242"/>
      <c r="H46" s="1243"/>
      <c r="I46" s="106" t="s">
        <v>514</v>
      </c>
      <c r="J46" s="107" t="s">
        <v>514</v>
      </c>
      <c r="K46" s="107" t="s">
        <v>514</v>
      </c>
      <c r="L46" s="107" t="s">
        <v>514</v>
      </c>
      <c r="M46" s="108" t="s">
        <v>514</v>
      </c>
    </row>
    <row r="47" spans="2:13" ht="27.75" customHeight="1" x14ac:dyDescent="0.2">
      <c r="B47" s="1236"/>
      <c r="C47" s="1237"/>
      <c r="D47" s="110"/>
      <c r="E47" s="1244" t="s">
        <v>36</v>
      </c>
      <c r="F47" s="1245"/>
      <c r="G47" s="1245"/>
      <c r="H47" s="1246"/>
      <c r="I47" s="106" t="s">
        <v>514</v>
      </c>
      <c r="J47" s="107" t="s">
        <v>514</v>
      </c>
      <c r="K47" s="107" t="s">
        <v>514</v>
      </c>
      <c r="L47" s="107" t="s">
        <v>514</v>
      </c>
      <c r="M47" s="108" t="s">
        <v>514</v>
      </c>
    </row>
    <row r="48" spans="2:13" ht="27.75" customHeight="1" x14ac:dyDescent="0.2">
      <c r="B48" s="1236"/>
      <c r="C48" s="1237"/>
      <c r="D48" s="105"/>
      <c r="E48" s="1242" t="s">
        <v>37</v>
      </c>
      <c r="F48" s="1242"/>
      <c r="G48" s="1242"/>
      <c r="H48" s="1243"/>
      <c r="I48" s="106" t="s">
        <v>514</v>
      </c>
      <c r="J48" s="107" t="s">
        <v>514</v>
      </c>
      <c r="K48" s="107" t="s">
        <v>514</v>
      </c>
      <c r="L48" s="107" t="s">
        <v>514</v>
      </c>
      <c r="M48" s="108" t="s">
        <v>514</v>
      </c>
    </row>
    <row r="49" spans="2:13" ht="27.75" customHeight="1" x14ac:dyDescent="0.2">
      <c r="B49" s="1238"/>
      <c r="C49" s="1239"/>
      <c r="D49" s="105"/>
      <c r="E49" s="1242" t="s">
        <v>38</v>
      </c>
      <c r="F49" s="1242"/>
      <c r="G49" s="1242"/>
      <c r="H49" s="1243"/>
      <c r="I49" s="106" t="s">
        <v>514</v>
      </c>
      <c r="J49" s="107" t="s">
        <v>514</v>
      </c>
      <c r="K49" s="107" t="s">
        <v>514</v>
      </c>
      <c r="L49" s="107" t="s">
        <v>514</v>
      </c>
      <c r="M49" s="108" t="s">
        <v>514</v>
      </c>
    </row>
    <row r="50" spans="2:13" ht="27.75" customHeight="1" x14ac:dyDescent="0.2">
      <c r="B50" s="1247" t="s">
        <v>39</v>
      </c>
      <c r="C50" s="1248"/>
      <c r="D50" s="111"/>
      <c r="E50" s="1242" t="s">
        <v>40</v>
      </c>
      <c r="F50" s="1242"/>
      <c r="G50" s="1242"/>
      <c r="H50" s="1243"/>
      <c r="I50" s="106">
        <v>17686</v>
      </c>
      <c r="J50" s="107">
        <v>19108</v>
      </c>
      <c r="K50" s="107">
        <v>19708</v>
      </c>
      <c r="L50" s="107">
        <v>20146</v>
      </c>
      <c r="M50" s="108">
        <v>20274</v>
      </c>
    </row>
    <row r="51" spans="2:13" ht="27.75" customHeight="1" x14ac:dyDescent="0.2">
      <c r="B51" s="1236"/>
      <c r="C51" s="1237"/>
      <c r="D51" s="105"/>
      <c r="E51" s="1242" t="s">
        <v>41</v>
      </c>
      <c r="F51" s="1242"/>
      <c r="G51" s="1242"/>
      <c r="H51" s="1243"/>
      <c r="I51" s="106">
        <v>661</v>
      </c>
      <c r="J51" s="107">
        <v>567</v>
      </c>
      <c r="K51" s="107">
        <v>1051</v>
      </c>
      <c r="L51" s="107">
        <v>1014</v>
      </c>
      <c r="M51" s="108">
        <v>1591</v>
      </c>
    </row>
    <row r="52" spans="2:13" ht="27.75" customHeight="1" x14ac:dyDescent="0.2">
      <c r="B52" s="1238"/>
      <c r="C52" s="1239"/>
      <c r="D52" s="105"/>
      <c r="E52" s="1242" t="s">
        <v>42</v>
      </c>
      <c r="F52" s="1242"/>
      <c r="G52" s="1242"/>
      <c r="H52" s="1243"/>
      <c r="I52" s="106">
        <v>30678</v>
      </c>
      <c r="J52" s="107">
        <v>29417</v>
      </c>
      <c r="K52" s="107">
        <v>27816</v>
      </c>
      <c r="L52" s="107">
        <v>26814</v>
      </c>
      <c r="M52" s="108">
        <v>25622</v>
      </c>
    </row>
    <row r="53" spans="2:13" ht="27.75" customHeight="1" thickBot="1" x14ac:dyDescent="0.25">
      <c r="B53" s="1249" t="s">
        <v>20</v>
      </c>
      <c r="C53" s="1250"/>
      <c r="D53" s="112"/>
      <c r="E53" s="1251" t="s">
        <v>43</v>
      </c>
      <c r="F53" s="1251"/>
      <c r="G53" s="1251"/>
      <c r="H53" s="1252"/>
      <c r="I53" s="113">
        <v>-9898</v>
      </c>
      <c r="J53" s="114">
        <v>-12789</v>
      </c>
      <c r="K53" s="114">
        <v>-14087</v>
      </c>
      <c r="L53" s="114">
        <v>-15979</v>
      </c>
      <c r="M53" s="115">
        <v>-15991</v>
      </c>
    </row>
    <row r="54" spans="2:13" ht="27.75" customHeight="1" x14ac:dyDescent="0.2">
      <c r="B54" s="116" t="s">
        <v>44</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KbHSMlqvayqxpEXrcFNY6QkGW2GlFnu/hbYnLWBTNGoaI2hYt611YRtiltUNgbdyM3d/OB/7GbHnQnc+xoiUg==" saltValue="6ls2htj4f3l8oIeNSTFj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59" sqref="C59:E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45</v>
      </c>
    </row>
    <row r="54" spans="2:8" ht="29.25" customHeight="1" thickBot="1" x14ac:dyDescent="0.3">
      <c r="B54" s="121" t="s">
        <v>1</v>
      </c>
      <c r="C54" s="122"/>
      <c r="D54" s="122"/>
      <c r="E54" s="123" t="s">
        <v>2</v>
      </c>
      <c r="F54" s="124" t="s">
        <v>556</v>
      </c>
      <c r="G54" s="124" t="s">
        <v>557</v>
      </c>
      <c r="H54" s="125" t="s">
        <v>558</v>
      </c>
    </row>
    <row r="55" spans="2:8" ht="52.5" customHeight="1" x14ac:dyDescent="0.2">
      <c r="B55" s="126"/>
      <c r="C55" s="1261" t="s">
        <v>46</v>
      </c>
      <c r="D55" s="1261"/>
      <c r="E55" s="1262"/>
      <c r="F55" s="127">
        <v>1279</v>
      </c>
      <c r="G55" s="127">
        <v>1279</v>
      </c>
      <c r="H55" s="128">
        <v>1280</v>
      </c>
    </row>
    <row r="56" spans="2:8" ht="52.5" customHeight="1" x14ac:dyDescent="0.2">
      <c r="B56" s="129"/>
      <c r="C56" s="1263" t="s">
        <v>47</v>
      </c>
      <c r="D56" s="1263"/>
      <c r="E56" s="1264"/>
      <c r="F56" s="130">
        <v>13903</v>
      </c>
      <c r="G56" s="130">
        <v>14350</v>
      </c>
      <c r="H56" s="131">
        <v>14358</v>
      </c>
    </row>
    <row r="57" spans="2:8" ht="53.25" customHeight="1" x14ac:dyDescent="0.2">
      <c r="B57" s="129"/>
      <c r="C57" s="1265" t="s">
        <v>48</v>
      </c>
      <c r="D57" s="1265"/>
      <c r="E57" s="1266"/>
      <c r="F57" s="132">
        <v>7707</v>
      </c>
      <c r="G57" s="132">
        <v>7769</v>
      </c>
      <c r="H57" s="133">
        <v>7770</v>
      </c>
    </row>
    <row r="58" spans="2:8" ht="45.75" customHeight="1" x14ac:dyDescent="0.2">
      <c r="B58" s="134"/>
      <c r="C58" s="1253" t="s">
        <v>588</v>
      </c>
      <c r="D58" s="1254"/>
      <c r="E58" s="1255"/>
      <c r="F58" s="135">
        <v>4656</v>
      </c>
      <c r="G58" s="135">
        <v>4656</v>
      </c>
      <c r="H58" s="136">
        <v>4656</v>
      </c>
    </row>
    <row r="59" spans="2:8" ht="45.75" customHeight="1" x14ac:dyDescent="0.2">
      <c r="B59" s="134"/>
      <c r="C59" s="1253" t="s">
        <v>589</v>
      </c>
      <c r="D59" s="1254"/>
      <c r="E59" s="1255"/>
      <c r="F59" s="135">
        <v>1145</v>
      </c>
      <c r="G59" s="135">
        <v>1145</v>
      </c>
      <c r="H59" s="136">
        <v>1145</v>
      </c>
    </row>
    <row r="60" spans="2:8" ht="45.75" customHeight="1" x14ac:dyDescent="0.2">
      <c r="B60" s="134"/>
      <c r="C60" s="1253" t="s">
        <v>590</v>
      </c>
      <c r="D60" s="1254"/>
      <c r="E60" s="1255"/>
      <c r="F60" s="135">
        <v>705</v>
      </c>
      <c r="G60" s="135">
        <v>680</v>
      </c>
      <c r="H60" s="136">
        <v>663</v>
      </c>
    </row>
    <row r="61" spans="2:8" ht="45.75" customHeight="1" x14ac:dyDescent="0.2">
      <c r="B61" s="134"/>
      <c r="C61" s="1253" t="s">
        <v>591</v>
      </c>
      <c r="D61" s="1254"/>
      <c r="E61" s="1255"/>
      <c r="F61" s="135">
        <v>632</v>
      </c>
      <c r="G61" s="135">
        <v>629</v>
      </c>
      <c r="H61" s="136">
        <v>628</v>
      </c>
    </row>
    <row r="62" spans="2:8" ht="45.75" customHeight="1" thickBot="1" x14ac:dyDescent="0.25">
      <c r="B62" s="137"/>
      <c r="C62" s="1256" t="s">
        <v>592</v>
      </c>
      <c r="D62" s="1257"/>
      <c r="E62" s="1258"/>
      <c r="F62" s="138">
        <v>341</v>
      </c>
      <c r="G62" s="138">
        <v>332</v>
      </c>
      <c r="H62" s="139">
        <v>324</v>
      </c>
    </row>
    <row r="63" spans="2:8" ht="52.5" customHeight="1" thickBot="1" x14ac:dyDescent="0.25">
      <c r="B63" s="140"/>
      <c r="C63" s="1259" t="s">
        <v>49</v>
      </c>
      <c r="D63" s="1259"/>
      <c r="E63" s="1260"/>
      <c r="F63" s="141">
        <v>22889</v>
      </c>
      <c r="G63" s="141">
        <v>23399</v>
      </c>
      <c r="H63" s="142">
        <v>23408</v>
      </c>
    </row>
    <row r="64" spans="2:8" ht="15" customHeight="1" x14ac:dyDescent="0.2"/>
    <row r="65" ht="0" hidden="1" customHeight="1" x14ac:dyDescent="0.2"/>
    <row r="66" ht="0" hidden="1" customHeight="1" x14ac:dyDescent="0.2"/>
  </sheetData>
  <sheetProtection algorithmName="SHA-512" hashValue="wmUGjKNOB64Oa9rKlHAEteqlQCwTY5qNnMUKifa4VJy5NCqFkZNG5lG7/IT1YhtOHkdrLxUWzKd8bbxNR1+vQg==" saltValue="AVKH3ANzPk2TYzqwryDz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50</v>
      </c>
      <c r="E2" s="154"/>
      <c r="F2" s="155" t="s">
        <v>552</v>
      </c>
      <c r="G2" s="156"/>
      <c r="H2" s="157"/>
    </row>
    <row r="3" spans="1:8" x14ac:dyDescent="0.2">
      <c r="A3" s="153" t="s">
        <v>545</v>
      </c>
      <c r="B3" s="158"/>
      <c r="C3" s="159"/>
      <c r="D3" s="160">
        <v>99804</v>
      </c>
      <c r="E3" s="161"/>
      <c r="F3" s="162">
        <v>83623</v>
      </c>
      <c r="G3" s="163"/>
      <c r="H3" s="164"/>
    </row>
    <row r="4" spans="1:8" x14ac:dyDescent="0.2">
      <c r="A4" s="165"/>
      <c r="B4" s="166"/>
      <c r="C4" s="167"/>
      <c r="D4" s="168">
        <v>62074</v>
      </c>
      <c r="E4" s="169"/>
      <c r="F4" s="170">
        <v>48787</v>
      </c>
      <c r="G4" s="171"/>
      <c r="H4" s="172"/>
    </row>
    <row r="5" spans="1:8" x14ac:dyDescent="0.2">
      <c r="A5" s="153" t="s">
        <v>547</v>
      </c>
      <c r="B5" s="158"/>
      <c r="C5" s="159"/>
      <c r="D5" s="160">
        <v>89897</v>
      </c>
      <c r="E5" s="161"/>
      <c r="F5" s="162">
        <v>87974</v>
      </c>
      <c r="G5" s="163"/>
      <c r="H5" s="164"/>
    </row>
    <row r="6" spans="1:8" x14ac:dyDescent="0.2">
      <c r="A6" s="165"/>
      <c r="B6" s="166"/>
      <c r="C6" s="167"/>
      <c r="D6" s="168">
        <v>50432</v>
      </c>
      <c r="E6" s="169"/>
      <c r="F6" s="170">
        <v>48183</v>
      </c>
      <c r="G6" s="171"/>
      <c r="H6" s="172"/>
    </row>
    <row r="7" spans="1:8" x14ac:dyDescent="0.2">
      <c r="A7" s="153" t="s">
        <v>548</v>
      </c>
      <c r="B7" s="158"/>
      <c r="C7" s="159"/>
      <c r="D7" s="160">
        <v>95478</v>
      </c>
      <c r="E7" s="161"/>
      <c r="F7" s="162">
        <v>78864</v>
      </c>
      <c r="G7" s="163"/>
      <c r="H7" s="164"/>
    </row>
    <row r="8" spans="1:8" x14ac:dyDescent="0.2">
      <c r="A8" s="165"/>
      <c r="B8" s="166"/>
      <c r="C8" s="167"/>
      <c r="D8" s="168">
        <v>49510</v>
      </c>
      <c r="E8" s="169"/>
      <c r="F8" s="170">
        <v>46136</v>
      </c>
      <c r="G8" s="171"/>
      <c r="H8" s="172"/>
    </row>
    <row r="9" spans="1:8" x14ac:dyDescent="0.2">
      <c r="A9" s="153" t="s">
        <v>549</v>
      </c>
      <c r="B9" s="158"/>
      <c r="C9" s="159"/>
      <c r="D9" s="160">
        <v>101430</v>
      </c>
      <c r="E9" s="161"/>
      <c r="F9" s="162">
        <v>85042</v>
      </c>
      <c r="G9" s="163"/>
      <c r="H9" s="164"/>
    </row>
    <row r="10" spans="1:8" x14ac:dyDescent="0.2">
      <c r="A10" s="165"/>
      <c r="B10" s="166"/>
      <c r="C10" s="167"/>
      <c r="D10" s="168">
        <v>46280</v>
      </c>
      <c r="E10" s="169"/>
      <c r="F10" s="170">
        <v>50806</v>
      </c>
      <c r="G10" s="171"/>
      <c r="H10" s="172"/>
    </row>
    <row r="11" spans="1:8" x14ac:dyDescent="0.2">
      <c r="A11" s="153" t="s">
        <v>550</v>
      </c>
      <c r="B11" s="158"/>
      <c r="C11" s="159"/>
      <c r="D11" s="160">
        <v>96686</v>
      </c>
      <c r="E11" s="161"/>
      <c r="F11" s="162">
        <v>83774</v>
      </c>
      <c r="G11" s="163"/>
      <c r="H11" s="164"/>
    </row>
    <row r="12" spans="1:8" x14ac:dyDescent="0.2">
      <c r="A12" s="165"/>
      <c r="B12" s="166"/>
      <c r="C12" s="173"/>
      <c r="D12" s="168">
        <v>48641</v>
      </c>
      <c r="E12" s="169"/>
      <c r="F12" s="170">
        <v>52179</v>
      </c>
      <c r="G12" s="171"/>
      <c r="H12" s="172"/>
    </row>
    <row r="13" spans="1:8" x14ac:dyDescent="0.2">
      <c r="A13" s="153"/>
      <c r="B13" s="158"/>
      <c r="C13" s="174"/>
      <c r="D13" s="175">
        <v>96659</v>
      </c>
      <c r="E13" s="176"/>
      <c r="F13" s="177">
        <v>83855</v>
      </c>
      <c r="G13" s="178"/>
      <c r="H13" s="164"/>
    </row>
    <row r="14" spans="1:8" x14ac:dyDescent="0.2">
      <c r="A14" s="165"/>
      <c r="B14" s="166"/>
      <c r="C14" s="167"/>
      <c r="D14" s="168">
        <v>51387</v>
      </c>
      <c r="E14" s="169"/>
      <c r="F14" s="170">
        <v>49218</v>
      </c>
      <c r="G14" s="171"/>
      <c r="H14" s="172"/>
    </row>
    <row r="17" spans="1:11" x14ac:dyDescent="0.2">
      <c r="A17" s="149" t="s">
        <v>51</v>
      </c>
    </row>
    <row r="18" spans="1:11" x14ac:dyDescent="0.2">
      <c r="A18" s="179"/>
      <c r="B18" s="179" t="str">
        <f>【済】実質収支比率等に係る経年分析!F$46</f>
        <v>H26</v>
      </c>
      <c r="C18" s="179" t="str">
        <f>【済】実質収支比率等に係る経年分析!G$46</f>
        <v>H27</v>
      </c>
      <c r="D18" s="179" t="str">
        <f>【済】実質収支比率等に係る経年分析!H$46</f>
        <v>H28</v>
      </c>
      <c r="E18" s="179" t="str">
        <f>【済】実質収支比率等に係る経年分析!I$46</f>
        <v>H29</v>
      </c>
      <c r="F18" s="179" t="str">
        <f>【済】実質収支比率等に係る経年分析!J$46</f>
        <v>H30</v>
      </c>
    </row>
    <row r="19" spans="1:11" x14ac:dyDescent="0.2">
      <c r="A19" s="179" t="s">
        <v>52</v>
      </c>
      <c r="B19" s="179">
        <f>ROUND(VALUE(SUBSTITUTE(【済】実質収支比率等に係る経年分析!F$48,"▲","-")),2)</f>
        <v>5.75</v>
      </c>
      <c r="C19" s="179">
        <f>ROUND(VALUE(SUBSTITUTE(【済】実質収支比率等に係る経年分析!G$48,"▲","-")),2)</f>
        <v>5.95</v>
      </c>
      <c r="D19" s="179">
        <f>ROUND(VALUE(SUBSTITUTE(【済】実質収支比率等に係る経年分析!H$48,"▲","-")),2)</f>
        <v>6.84</v>
      </c>
      <c r="E19" s="179">
        <f>ROUND(VALUE(SUBSTITUTE(【済】実質収支比率等に係る経年分析!I$48,"▲","-")),2)</f>
        <v>5.66</v>
      </c>
      <c r="F19" s="179">
        <f>ROUND(VALUE(SUBSTITUTE(【済】実質収支比率等に係る経年分析!J$48,"▲","-")),2)</f>
        <v>4.7</v>
      </c>
    </row>
    <row r="20" spans="1:11" x14ac:dyDescent="0.2">
      <c r="A20" s="179" t="s">
        <v>53</v>
      </c>
      <c r="B20" s="179">
        <f>ROUND(VALUE(SUBSTITUTE(【済】実質収支比率等に係る経年分析!F$47,"▲","-")),2)</f>
        <v>7.07</v>
      </c>
      <c r="C20" s="179">
        <f>ROUND(VALUE(SUBSTITUTE(【済】実質収支比率等に係る経年分析!G$47,"▲","-")),2)</f>
        <v>7.02</v>
      </c>
      <c r="D20" s="179">
        <f>ROUND(VALUE(SUBSTITUTE(【済】実質収支比率等に係る経年分析!H$47,"▲","-")),2)</f>
        <v>7.12</v>
      </c>
      <c r="E20" s="179">
        <f>ROUND(VALUE(SUBSTITUTE(【済】実質収支比率等に係る経年分析!I$47,"▲","-")),2)</f>
        <v>7.4</v>
      </c>
      <c r="F20" s="179">
        <f>ROUND(VALUE(SUBSTITUTE(【済】実質収支比率等に係る経年分析!J$47,"▲","-")),2)</f>
        <v>7.62</v>
      </c>
    </row>
    <row r="21" spans="1:11" x14ac:dyDescent="0.2">
      <c r="A21" s="179" t="s">
        <v>54</v>
      </c>
      <c r="B21" s="179">
        <f>IF(ISNUMBER(VALUE(SUBSTITUTE(【済】実質収支比率等に係る経年分析!F$49,"▲","-"))),ROUND(VALUE(SUBSTITUTE(【済】実質収支比率等に係る経年分析!F$49,"▲","-")),2),NA())</f>
        <v>2.89</v>
      </c>
      <c r="C21" s="179">
        <f>IF(ISNUMBER(VALUE(SUBSTITUTE(【済】実質収支比率等に係る経年分析!G$49,"▲","-"))),ROUND(VALUE(SUBSTITUTE(【済】実質収支比率等に係る経年分析!G$49,"▲","-")),2),NA())</f>
        <v>3.29</v>
      </c>
      <c r="D21" s="179">
        <f>IF(ISNUMBER(VALUE(SUBSTITUTE(【済】実質収支比率等に係る経年分析!H$49,"▲","-"))),ROUND(VALUE(SUBSTITUTE(【済】実質収支比率等に係る経年分析!H$49,"▲","-")),2),NA())</f>
        <v>5.74</v>
      </c>
      <c r="E21" s="179">
        <f>IF(ISNUMBER(VALUE(SUBSTITUTE(【済】実質収支比率等に係る経年分析!I$49,"▲","-"))),ROUND(VALUE(SUBSTITUTE(【済】実質収支比率等に係る経年分析!I$49,"▲","-")),2),NA())</f>
        <v>3.59</v>
      </c>
      <c r="F21" s="179">
        <f>IF(ISNUMBER(VALUE(SUBSTITUTE(【済】実質収支比率等に係る経年分析!J$49,"▲","-"))),ROUND(VALUE(SUBSTITUTE(【済】実質収支比率等に係る経年分析!J$49,"▲","-")),2),NA())</f>
        <v>1.88</v>
      </c>
    </row>
    <row r="24" spans="1:11" x14ac:dyDescent="0.2">
      <c r="A24" s="149" t="s">
        <v>55</v>
      </c>
    </row>
    <row r="25" spans="1:11" x14ac:dyDescent="0.2">
      <c r="A25" s="180"/>
      <c r="B25" s="180" t="str">
        <f>【済】連結実質赤字比率に係る赤字・黒字の構成分析!F$33</f>
        <v>H26</v>
      </c>
      <c r="C25" s="180"/>
      <c r="D25" s="180" t="str">
        <f>【済】連結実質赤字比率に係る赤字・黒字の構成分析!G$33</f>
        <v>H27</v>
      </c>
      <c r="E25" s="180"/>
      <c r="F25" s="180" t="str">
        <f>【済】連結実質赤字比率に係る赤字・黒字の構成分析!H$33</f>
        <v>H28</v>
      </c>
      <c r="G25" s="180"/>
      <c r="H25" s="180" t="str">
        <f>【済】連結実質赤字比率に係る赤字・黒字の構成分析!I$33</f>
        <v>H29</v>
      </c>
      <c r="I25" s="180"/>
      <c r="J25" s="180" t="str">
        <f>【済】連結実質赤字比率に係る赤字・黒字の構成分析!J$33</f>
        <v>H30</v>
      </c>
      <c r="K25" s="180"/>
    </row>
    <row r="26" spans="1:11" x14ac:dyDescent="0.2">
      <c r="A26" s="180"/>
      <c r="B26" s="180" t="s">
        <v>56</v>
      </c>
      <c r="C26" s="180" t="s">
        <v>57</v>
      </c>
      <c r="D26" s="180" t="s">
        <v>56</v>
      </c>
      <c r="E26" s="180" t="s">
        <v>57</v>
      </c>
      <c r="F26" s="180" t="s">
        <v>56</v>
      </c>
      <c r="G26" s="180" t="s">
        <v>57</v>
      </c>
      <c r="H26" s="180" t="s">
        <v>56</v>
      </c>
      <c r="I26" s="180" t="s">
        <v>57</v>
      </c>
      <c r="J26" s="180" t="s">
        <v>56</v>
      </c>
      <c r="K26" s="180" t="s">
        <v>57</v>
      </c>
    </row>
    <row r="27" spans="1:11" x14ac:dyDescent="0.2">
      <c r="A27" s="180" t="str">
        <f>IF(【済】連結実質赤字比率に係る赤字・黒字の構成分析!C$43="",NA(),【済】連結実質赤字比率に係る赤字・黒字の構成分析!C$43)</f>
        <v>その他会計（黒字）</v>
      </c>
      <c r="B27" s="180" t="e">
        <f>IF(ROUND(VALUE(SUBSTITUTE(【済】連結実質赤字比率に係る赤字・黒字の構成分析!F$43,"▲", "-")), 2) &lt; 0, ABS(ROUND(VALUE(SUBSTITUTE(【済】連結実質赤字比率に係る赤字・黒字の構成分析!F$43,"▲", "-")), 2)), NA())</f>
        <v>#N/A</v>
      </c>
      <c r="C27" s="180">
        <f>IF(ROUND(VALUE(SUBSTITUTE(【済】連結実質赤字比率に係る赤字・黒字の構成分析!F$43,"▲", "-")), 2) &gt;= 0, ABS(ROUND(VALUE(SUBSTITUTE(【済】連結実質赤字比率に係る赤字・黒字の構成分析!F$43,"▲", "-")), 2)), NA())</f>
        <v>0.14000000000000001</v>
      </c>
      <c r="D27" s="180" t="e">
        <f>IF(ROUND(VALUE(SUBSTITUTE(【済】連結実質赤字比率に係る赤字・黒字の構成分析!G$43,"▲", "-")), 2) &lt; 0, ABS(ROUND(VALUE(SUBSTITUTE(【済】連結実質赤字比率に係る赤字・黒字の構成分析!G$43,"▲", "-")), 2)), NA())</f>
        <v>#N/A</v>
      </c>
      <c r="E27" s="180">
        <f>IF(ROUND(VALUE(SUBSTITUTE(【済】連結実質赤字比率に係る赤字・黒字の構成分析!G$43,"▲", "-")), 2) &gt;= 0, ABS(ROUND(VALUE(SUBSTITUTE(【済】連結実質赤字比率に係る赤字・黒字の構成分析!G$43,"▲", "-")), 2)), NA())</f>
        <v>0.09</v>
      </c>
      <c r="F27" s="180" t="e">
        <f>IF(ROUND(VALUE(SUBSTITUTE(【済】連結実質赤字比率に係る赤字・黒字の構成分析!H$43,"▲", "-")), 2) &lt; 0, ABS(ROUND(VALUE(SUBSTITUTE(【済】連結実質赤字比率に係る赤字・黒字の構成分析!H$43,"▲", "-")), 2)), NA())</f>
        <v>#N/A</v>
      </c>
      <c r="G27" s="180">
        <f>IF(ROUND(VALUE(SUBSTITUTE(【済】連結実質赤字比率に係る赤字・黒字の構成分析!H$43,"▲", "-")), 2) &gt;= 0, ABS(ROUND(VALUE(SUBSTITUTE(【済】連結実質赤字比率に係る赤字・黒字の構成分析!H$43,"▲", "-")), 2)), NA())</f>
        <v>0.3</v>
      </c>
      <c r="H27" s="180" t="e">
        <f>IF(ROUND(VALUE(SUBSTITUTE(【済】連結実質赤字比率に係る赤字・黒字の構成分析!I$43,"▲", "-")), 2) &lt; 0, ABS(ROUND(VALUE(SUBSTITUTE(【済】連結実質赤字比率に係る赤字・黒字の構成分析!I$43,"▲", "-")), 2)), NA())</f>
        <v>#VALUE!</v>
      </c>
      <c r="I27" s="180" t="e">
        <f>IF(ROUND(VALUE(SUBSTITUTE(【済】連結実質赤字比率に係る赤字・黒字の構成分析!I$43,"▲", "-")), 2) &gt;= 0, ABS(ROUND(VALUE(SUBSTITUTE(【済】連結実質赤字比率に係る赤字・黒字の構成分析!I$43,"▲", "-")), 2)), NA())</f>
        <v>#VALUE!</v>
      </c>
      <c r="J27" s="180" t="e">
        <f>IF(ROUND(VALUE(SUBSTITUTE(【済】連結実質赤字比率に係る赤字・黒字の構成分析!J$43,"▲", "-")), 2) &lt; 0, ABS(ROUND(VALUE(SUBSTITUTE(【済】連結実質赤字比率に係る赤字・黒字の構成分析!J$43,"▲", "-")), 2)), NA())</f>
        <v>#VALUE!</v>
      </c>
      <c r="K27" s="180" t="e">
        <f>IF(ROUND(VALUE(SUBSTITUTE(【済】連結実質赤字比率に係る赤字・黒字の構成分析!J$43,"▲", "-")), 2) &gt;= 0, ABS(ROUND(VALUE(SUBSTITUTE(【済】連結実質赤字比率に係る赤字・黒字の構成分析!J$43,"▲", "-")), 2)), NA())</f>
        <v>#VALUE!</v>
      </c>
    </row>
    <row r="28" spans="1:11" x14ac:dyDescent="0.2">
      <c r="A28" s="180" t="str">
        <f>IF(【済】連結実質赤字比率に係る赤字・黒字の構成分析!C$42="",NA(),【済】連結実質赤字比率に係る赤字・黒字の構成分析!C$42)</f>
        <v>その他会計（赤字）</v>
      </c>
      <c r="B28" s="180" t="e">
        <f>IF(ROUND(VALUE(SUBSTITUTE(【済】連結実質赤字比率に係る赤字・黒字の構成分析!F$42,"▲", "-")), 2) &lt; 0, ABS(ROUND(VALUE(SUBSTITUTE(【済】連結実質赤字比率に係る赤字・黒字の構成分析!F$42,"▲", "-")), 2)), NA())</f>
        <v>#VALUE!</v>
      </c>
      <c r="C28" s="180" t="e">
        <f>IF(ROUND(VALUE(SUBSTITUTE(【済】連結実質赤字比率に係る赤字・黒字の構成分析!F$42,"▲", "-")), 2) &gt;= 0, ABS(ROUND(VALUE(SUBSTITUTE(【済】連結実質赤字比率に係る赤字・黒字の構成分析!F$42,"▲", "-")), 2)), NA())</f>
        <v>#VALUE!</v>
      </c>
      <c r="D28" s="180" t="e">
        <f>IF(ROUND(VALUE(SUBSTITUTE(【済】連結実質赤字比率に係る赤字・黒字の構成分析!G$42,"▲", "-")), 2) &lt; 0, ABS(ROUND(VALUE(SUBSTITUTE(【済】連結実質赤字比率に係る赤字・黒字の構成分析!G$42,"▲", "-")), 2)), NA())</f>
        <v>#VALUE!</v>
      </c>
      <c r="E28" s="180" t="e">
        <f>IF(ROUND(VALUE(SUBSTITUTE(【済】連結実質赤字比率に係る赤字・黒字の構成分析!G$42,"▲", "-")), 2) &gt;= 0, ABS(ROUND(VALUE(SUBSTITUTE(【済】連結実質赤字比率に係る赤字・黒字の構成分析!G$42,"▲", "-")), 2)), NA())</f>
        <v>#VALUE!</v>
      </c>
      <c r="F28" s="180" t="e">
        <f>IF(ROUND(VALUE(SUBSTITUTE(【済】連結実質赤字比率に係る赤字・黒字の構成分析!H$42,"▲", "-")), 2) &lt; 0, ABS(ROUND(VALUE(SUBSTITUTE(【済】連結実質赤字比率に係る赤字・黒字の構成分析!H$42,"▲", "-")), 2)), NA())</f>
        <v>#VALUE!</v>
      </c>
      <c r="G28" s="180" t="e">
        <f>IF(ROUND(VALUE(SUBSTITUTE(【済】連結実質赤字比率に係る赤字・黒字の構成分析!H$42,"▲", "-")), 2) &gt;= 0, ABS(ROUND(VALUE(SUBSTITUTE(【済】連結実質赤字比率に係る赤字・黒字の構成分析!H$42,"▲", "-")), 2)), NA())</f>
        <v>#VALUE!</v>
      </c>
      <c r="H28" s="180" t="e">
        <f>IF(ROUND(VALUE(SUBSTITUTE(【済】連結実質赤字比率に係る赤字・黒字の構成分析!I$42,"▲", "-")), 2) &lt; 0, ABS(ROUND(VALUE(SUBSTITUTE(【済】連結実質赤字比率に係る赤字・黒字の構成分析!I$42,"▲", "-")), 2)), NA())</f>
        <v>#VALUE!</v>
      </c>
      <c r="I28" s="180" t="e">
        <f>IF(ROUND(VALUE(SUBSTITUTE(【済】連結実質赤字比率に係る赤字・黒字の構成分析!I$42,"▲", "-")), 2) &gt;= 0, ABS(ROUND(VALUE(SUBSTITUTE(【済】連結実質赤字比率に係る赤字・黒字の構成分析!I$42,"▲", "-")), 2)), NA())</f>
        <v>#VALUE!</v>
      </c>
      <c r="J28" s="180" t="e">
        <f>IF(ROUND(VALUE(SUBSTITUTE(【済】連結実質赤字比率に係る赤字・黒字の構成分析!J$42,"▲", "-")), 2) &lt; 0, ABS(ROUND(VALUE(SUBSTITUTE(【済】連結実質赤字比率に係る赤字・黒字の構成分析!J$42,"▲", "-")), 2)), NA())</f>
        <v>#VALUE!</v>
      </c>
      <c r="K28" s="180" t="e">
        <f>IF(ROUND(VALUE(SUBSTITUTE(【済】連結実質赤字比率に係る赤字・黒字の構成分析!J$42,"▲", "-")), 2) &gt;= 0, ABS(ROUND(VALUE(SUBSTITUTE(【済】連結実質赤字比率に係る赤字・黒字の構成分析!J$42,"▲", "-")), 2)), NA())</f>
        <v>#VALUE!</v>
      </c>
    </row>
    <row r="29" spans="1:11" x14ac:dyDescent="0.2">
      <c r="A29" s="180" t="e">
        <f>IF(【済】連結実質赤字比率に係る赤字・黒字の構成分析!C$41="",NA(),【済】連結実質赤字比率に係る赤字・黒字の構成分析!C$41)</f>
        <v>#N/A</v>
      </c>
      <c r="B29" s="180" t="e">
        <f>IF(ROUND(VALUE(SUBSTITUTE(【済】連結実質赤字比率に係る赤字・黒字の構成分析!F$41,"▲", "-")), 2) &lt; 0, ABS(ROUND(VALUE(SUBSTITUTE(【済】連結実質赤字比率に係る赤字・黒字の構成分析!F$41,"▲", "-")), 2)), NA())</f>
        <v>#VALUE!</v>
      </c>
      <c r="C29" s="180" t="e">
        <f>IF(ROUND(VALUE(SUBSTITUTE(【済】連結実質赤字比率に係る赤字・黒字の構成分析!F$41,"▲", "-")), 2) &gt;= 0, ABS(ROUND(VALUE(SUBSTITUTE(【済】連結実質赤字比率に係る赤字・黒字の構成分析!F$41,"▲", "-")), 2)), NA())</f>
        <v>#VALUE!</v>
      </c>
      <c r="D29" s="180" t="e">
        <f>IF(ROUND(VALUE(SUBSTITUTE(【済】連結実質赤字比率に係る赤字・黒字の構成分析!G$41,"▲", "-")), 2) &lt; 0, ABS(ROUND(VALUE(SUBSTITUTE(【済】連結実質赤字比率に係る赤字・黒字の構成分析!G$41,"▲", "-")), 2)), NA())</f>
        <v>#VALUE!</v>
      </c>
      <c r="E29" s="180" t="e">
        <f>IF(ROUND(VALUE(SUBSTITUTE(【済】連結実質赤字比率に係る赤字・黒字の構成分析!G$41,"▲", "-")), 2) &gt;= 0, ABS(ROUND(VALUE(SUBSTITUTE(【済】連結実質赤字比率に係る赤字・黒字の構成分析!G$41,"▲", "-")), 2)), NA())</f>
        <v>#VALUE!</v>
      </c>
      <c r="F29" s="180" t="e">
        <f>IF(ROUND(VALUE(SUBSTITUTE(【済】連結実質赤字比率に係る赤字・黒字の構成分析!H$41,"▲", "-")), 2) &lt; 0, ABS(ROUND(VALUE(SUBSTITUTE(【済】連結実質赤字比率に係る赤字・黒字の構成分析!H$41,"▲", "-")), 2)), NA())</f>
        <v>#VALUE!</v>
      </c>
      <c r="G29" s="180" t="e">
        <f>IF(ROUND(VALUE(SUBSTITUTE(【済】連結実質赤字比率に係る赤字・黒字の構成分析!H$41,"▲", "-")), 2) &gt;= 0, ABS(ROUND(VALUE(SUBSTITUTE(【済】連結実質赤字比率に係る赤字・黒字の構成分析!H$41,"▲", "-")), 2)), NA())</f>
        <v>#VALUE!</v>
      </c>
      <c r="H29" s="180" t="e">
        <f>IF(ROUND(VALUE(SUBSTITUTE(【済】連結実質赤字比率に係る赤字・黒字の構成分析!I$41,"▲", "-")), 2) &lt; 0, ABS(ROUND(VALUE(SUBSTITUTE(【済】連結実質赤字比率に係る赤字・黒字の構成分析!I$41,"▲", "-")), 2)), NA())</f>
        <v>#VALUE!</v>
      </c>
      <c r="I29" s="180" t="e">
        <f>IF(ROUND(VALUE(SUBSTITUTE(【済】連結実質赤字比率に係る赤字・黒字の構成分析!I$41,"▲", "-")), 2) &gt;= 0, ABS(ROUND(VALUE(SUBSTITUTE(【済】連結実質赤字比率に係る赤字・黒字の構成分析!I$41,"▲", "-")), 2)), NA())</f>
        <v>#VALUE!</v>
      </c>
      <c r="J29" s="180" t="e">
        <f>IF(ROUND(VALUE(SUBSTITUTE(【済】連結実質赤字比率に係る赤字・黒字の構成分析!J$41,"▲", "-")), 2) &lt; 0, ABS(ROUND(VALUE(SUBSTITUTE(【済】連結実質赤字比率に係る赤字・黒字の構成分析!J$41,"▲", "-")), 2)), NA())</f>
        <v>#VALUE!</v>
      </c>
      <c r="K29" s="180" t="e">
        <f>IF(ROUND(VALUE(SUBSTITUTE(【済】連結実質赤字比率に係る赤字・黒字の構成分析!J$41,"▲", "-")), 2) &gt;= 0, ABS(ROUND(VALUE(SUBSTITUTE(【済】連結実質赤字比率に係る赤字・黒字の構成分析!J$41,"▲", "-")), 2)), NA())</f>
        <v>#VALUE!</v>
      </c>
    </row>
    <row r="30" spans="1:11" x14ac:dyDescent="0.2">
      <c r="A30" s="180" t="str">
        <f>IF(【済】連結実質赤字比率に係る赤字・黒字の構成分析!C$40="",NA(),【済】連結実質赤字比率に係る赤字・黒字の構成分析!C$40)</f>
        <v>後期高齢者医療特別会計</v>
      </c>
      <c r="B30" s="180" t="e">
        <f>IF(ROUND(VALUE(SUBSTITUTE(【済】連結実質赤字比率に係る赤字・黒字の構成分析!F$40,"▲", "-")), 2) &lt; 0, ABS(ROUND(VALUE(SUBSTITUTE(【済】連結実質赤字比率に係る赤字・黒字の構成分析!F$40,"▲", "-")), 2)), NA())</f>
        <v>#N/A</v>
      </c>
      <c r="C30" s="180">
        <f>IF(ROUND(VALUE(SUBSTITUTE(【済】連結実質赤字比率に係る赤字・黒字の構成分析!F$40,"▲", "-")), 2) &gt;= 0, ABS(ROUND(VALUE(SUBSTITUTE(【済】連結実質赤字比率に係る赤字・黒字の構成分析!F$40,"▲", "-")), 2)), NA())</f>
        <v>0</v>
      </c>
      <c r="D30" s="180" t="e">
        <f>IF(ROUND(VALUE(SUBSTITUTE(【済】連結実質赤字比率に係る赤字・黒字の構成分析!G$40,"▲", "-")), 2) &lt; 0, ABS(ROUND(VALUE(SUBSTITUTE(【済】連結実質赤字比率に係る赤字・黒字の構成分析!G$40,"▲", "-")), 2)), NA())</f>
        <v>#N/A</v>
      </c>
      <c r="E30" s="180">
        <f>IF(ROUND(VALUE(SUBSTITUTE(【済】連結実質赤字比率に係る赤字・黒字の構成分析!G$40,"▲", "-")), 2) &gt;= 0, ABS(ROUND(VALUE(SUBSTITUTE(【済】連結実質赤字比率に係る赤字・黒字の構成分析!G$40,"▲", "-")), 2)), NA())</f>
        <v>0</v>
      </c>
      <c r="F30" s="180" t="e">
        <f>IF(ROUND(VALUE(SUBSTITUTE(【済】連結実質赤字比率に係る赤字・黒字の構成分析!H$40,"▲", "-")), 2) &lt; 0, ABS(ROUND(VALUE(SUBSTITUTE(【済】連結実質赤字比率に係る赤字・黒字の構成分析!H$40,"▲", "-")), 2)), NA())</f>
        <v>#N/A</v>
      </c>
      <c r="G30" s="180">
        <f>IF(ROUND(VALUE(SUBSTITUTE(【済】連結実質赤字比率に係る赤字・黒字の構成分析!H$40,"▲", "-")), 2) &gt;= 0, ABS(ROUND(VALUE(SUBSTITUTE(【済】連結実質赤字比率に係る赤字・黒字の構成分析!H$40,"▲", "-")), 2)), NA())</f>
        <v>0</v>
      </c>
      <c r="H30" s="180" t="e">
        <f>IF(ROUND(VALUE(SUBSTITUTE(【済】連結実質赤字比率に係る赤字・黒字の構成分析!I$40,"▲", "-")), 2) &lt; 0, ABS(ROUND(VALUE(SUBSTITUTE(【済】連結実質赤字比率に係る赤字・黒字の構成分析!I$40,"▲", "-")), 2)), NA())</f>
        <v>#N/A</v>
      </c>
      <c r="I30" s="180">
        <f>IF(ROUND(VALUE(SUBSTITUTE(【済】連結実質赤字比率に係る赤字・黒字の構成分析!I$40,"▲", "-")), 2) &gt;= 0, ABS(ROUND(VALUE(SUBSTITUTE(【済】連結実質赤字比率に係る赤字・黒字の構成分析!I$40,"▲", "-")), 2)), NA())</f>
        <v>0</v>
      </c>
      <c r="J30" s="180" t="e">
        <f>IF(ROUND(VALUE(SUBSTITUTE(【済】連結実質赤字比率に係る赤字・黒字の構成分析!J$40,"▲", "-")), 2) &lt; 0, ABS(ROUND(VALUE(SUBSTITUTE(【済】連結実質赤字比率に係る赤字・黒字の構成分析!J$40,"▲", "-")), 2)), NA())</f>
        <v>#N/A</v>
      </c>
      <c r="K30" s="180">
        <f>IF(ROUND(VALUE(SUBSTITUTE(【済】連結実質赤字比率に係る赤字・黒字の構成分析!J$40,"▲", "-")), 2) &gt;= 0, ABS(ROUND(VALUE(SUBSTITUTE(【済】連結実質赤字比率に係る赤字・黒字の構成分析!J$40,"▲", "-")), 2)), NA())</f>
        <v>0</v>
      </c>
    </row>
    <row r="31" spans="1:11" x14ac:dyDescent="0.2">
      <c r="A31" s="180" t="str">
        <f>IF(【済】連結実質赤字比率に係る赤字・黒字の構成分析!C$39="",NA(),【済】連結実質赤字比率に係る赤字・黒字の構成分析!C$39)</f>
        <v>国民宿舎事業特別会計</v>
      </c>
      <c r="B31" s="180" t="e">
        <f>IF(ROUND(VALUE(SUBSTITUTE(【済】連結実質赤字比率に係る赤字・黒字の構成分析!F$39,"▲", "-")), 2) &lt; 0, ABS(ROUND(VALUE(SUBSTITUTE(【済】連結実質赤字比率に係る赤字・黒字の構成分析!F$39,"▲", "-")), 2)), NA())</f>
        <v>#N/A</v>
      </c>
      <c r="C31" s="180">
        <f>IF(ROUND(VALUE(SUBSTITUTE(【済】連結実質赤字比率に係る赤字・黒字の構成分析!F$39,"▲", "-")), 2) &gt;= 0, ABS(ROUND(VALUE(SUBSTITUTE(【済】連結実質赤字比率に係る赤字・黒字の構成分析!F$39,"▲", "-")), 2)), NA())</f>
        <v>0.02</v>
      </c>
      <c r="D31" s="180" t="e">
        <f>IF(ROUND(VALUE(SUBSTITUTE(【済】連結実質赤字比率に係る赤字・黒字の構成分析!G$39,"▲", "-")), 2) &lt; 0, ABS(ROUND(VALUE(SUBSTITUTE(【済】連結実質赤字比率に係る赤字・黒字の構成分析!G$39,"▲", "-")), 2)), NA())</f>
        <v>#N/A</v>
      </c>
      <c r="E31" s="180">
        <f>IF(ROUND(VALUE(SUBSTITUTE(【済】連結実質赤字比率に係る赤字・黒字の構成分析!G$39,"▲", "-")), 2) &gt;= 0, ABS(ROUND(VALUE(SUBSTITUTE(【済】連結実質赤字比率に係る赤字・黒字の構成分析!G$39,"▲", "-")), 2)), NA())</f>
        <v>0.01</v>
      </c>
      <c r="F31" s="180" t="e">
        <f>IF(ROUND(VALUE(SUBSTITUTE(【済】連結実質赤字比率に係る赤字・黒字の構成分析!H$39,"▲", "-")), 2) &lt; 0, ABS(ROUND(VALUE(SUBSTITUTE(【済】連結実質赤字比率に係る赤字・黒字の構成分析!H$39,"▲", "-")), 2)), NA())</f>
        <v>#N/A</v>
      </c>
      <c r="G31" s="180">
        <f>IF(ROUND(VALUE(SUBSTITUTE(【済】連結実質赤字比率に係る赤字・黒字の構成分析!H$39,"▲", "-")), 2) &gt;= 0, ABS(ROUND(VALUE(SUBSTITUTE(【済】連結実質赤字比率に係る赤字・黒字の構成分析!H$39,"▲", "-")), 2)), NA())</f>
        <v>0.01</v>
      </c>
      <c r="H31" s="180" t="e">
        <f>IF(ROUND(VALUE(SUBSTITUTE(【済】連結実質赤字比率に係る赤字・黒字の構成分析!I$39,"▲", "-")), 2) &lt; 0, ABS(ROUND(VALUE(SUBSTITUTE(【済】連結実質赤字比率に係る赤字・黒字の構成分析!I$39,"▲", "-")), 2)), NA())</f>
        <v>#N/A</v>
      </c>
      <c r="I31" s="180">
        <f>IF(ROUND(VALUE(SUBSTITUTE(【済】連結実質赤字比率に係る赤字・黒字の構成分析!I$39,"▲", "-")), 2) &gt;= 0, ABS(ROUND(VALUE(SUBSTITUTE(【済】連結実質赤字比率に係る赤字・黒字の構成分析!I$39,"▲", "-")), 2)), NA())</f>
        <v>0</v>
      </c>
      <c r="J31" s="180" t="e">
        <f>IF(ROUND(VALUE(SUBSTITUTE(【済】連結実質赤字比率に係る赤字・黒字の構成分析!J$39,"▲", "-")), 2) &lt; 0, ABS(ROUND(VALUE(SUBSTITUTE(【済】連結実質赤字比率に係る赤字・黒字の構成分析!J$39,"▲", "-")), 2)), NA())</f>
        <v>#N/A</v>
      </c>
      <c r="K31" s="180">
        <f>IF(ROUND(VALUE(SUBSTITUTE(【済】連結実質赤字比率に係る赤字・黒字の構成分析!J$39,"▲", "-")), 2) &gt;= 0, ABS(ROUND(VALUE(SUBSTITUTE(【済】連結実質赤字比率に係る赤字・黒字の構成分析!J$39,"▲", "-")), 2)), NA())</f>
        <v>0</v>
      </c>
    </row>
    <row r="32" spans="1:11" x14ac:dyDescent="0.2">
      <c r="A32" s="180" t="str">
        <f>IF(【済】連結実質赤字比率に係る赤字・黒字の構成分析!C$38="",NA(),【済】連結実質赤字比率に係る赤字・黒字の構成分析!C$38)</f>
        <v>温泉浴場事業特別会計</v>
      </c>
      <c r="B32" s="180" t="e">
        <f>IF(ROUND(VALUE(SUBSTITUTE(【済】連結実質赤字比率に係る赤字・黒字の構成分析!F$38,"▲", "-")), 2) &lt; 0, ABS(ROUND(VALUE(SUBSTITUTE(【済】連結実質赤字比率に係る赤字・黒字の構成分析!F$38,"▲", "-")), 2)), NA())</f>
        <v>#N/A</v>
      </c>
      <c r="C32" s="180">
        <f>IF(ROUND(VALUE(SUBSTITUTE(【済】連結実質赤字比率に係る赤字・黒字の構成分析!F$38,"▲", "-")), 2) &gt;= 0, ABS(ROUND(VALUE(SUBSTITUTE(【済】連結実質赤字比率に係る赤字・黒字の構成分析!F$38,"▲", "-")), 2)), NA())</f>
        <v>0</v>
      </c>
      <c r="D32" s="180" t="e">
        <f>IF(ROUND(VALUE(SUBSTITUTE(【済】連結実質赤字比率に係る赤字・黒字の構成分析!G$38,"▲", "-")), 2) &lt; 0, ABS(ROUND(VALUE(SUBSTITUTE(【済】連結実質赤字比率に係る赤字・黒字の構成分析!G$38,"▲", "-")), 2)), NA())</f>
        <v>#N/A</v>
      </c>
      <c r="E32" s="180">
        <f>IF(ROUND(VALUE(SUBSTITUTE(【済】連結実質赤字比率に係る赤字・黒字の構成分析!G$38,"▲", "-")), 2) &gt;= 0, ABS(ROUND(VALUE(SUBSTITUTE(【済】連結実質赤字比率に係る赤字・黒字の構成分析!G$38,"▲", "-")), 2)), NA())</f>
        <v>0</v>
      </c>
      <c r="F32" s="180" t="e">
        <f>IF(ROUND(VALUE(SUBSTITUTE(【済】連結実質赤字比率に係る赤字・黒字の構成分析!H$38,"▲", "-")), 2) &lt; 0, ABS(ROUND(VALUE(SUBSTITUTE(【済】連結実質赤字比率に係る赤字・黒字の構成分析!H$38,"▲", "-")), 2)), NA())</f>
        <v>#N/A</v>
      </c>
      <c r="G32" s="180">
        <f>IF(ROUND(VALUE(SUBSTITUTE(【済】連結実質赤字比率に係る赤字・黒字の構成分析!H$38,"▲", "-")), 2) &gt;= 0, ABS(ROUND(VALUE(SUBSTITUTE(【済】連結実質赤字比率に係る赤字・黒字の構成分析!H$38,"▲", "-")), 2)), NA())</f>
        <v>0</v>
      </c>
      <c r="H32" s="180" t="e">
        <f>IF(ROUND(VALUE(SUBSTITUTE(【済】連結実質赤字比率に係る赤字・黒字の構成分析!I$38,"▲", "-")), 2) &lt; 0, ABS(ROUND(VALUE(SUBSTITUTE(【済】連結実質赤字比率に係る赤字・黒字の構成分析!I$38,"▲", "-")), 2)), NA())</f>
        <v>#N/A</v>
      </c>
      <c r="I32" s="180">
        <f>IF(ROUND(VALUE(SUBSTITUTE(【済】連結実質赤字比率に係る赤字・黒字の構成分析!I$38,"▲", "-")), 2) &gt;= 0, ABS(ROUND(VALUE(SUBSTITUTE(【済】連結実質赤字比率に係る赤字・黒字の構成分析!I$38,"▲", "-")), 2)), NA())</f>
        <v>0.01</v>
      </c>
      <c r="J32" s="180" t="e">
        <f>IF(ROUND(VALUE(SUBSTITUTE(【済】連結実質赤字比率に係る赤字・黒字の構成分析!J$38,"▲", "-")), 2) &lt; 0, ABS(ROUND(VALUE(SUBSTITUTE(【済】連結実質赤字比率に係る赤字・黒字の構成分析!J$38,"▲", "-")), 2)), NA())</f>
        <v>#N/A</v>
      </c>
      <c r="K32" s="180">
        <f>IF(ROUND(VALUE(SUBSTITUTE(【済】連結実質赤字比率に係る赤字・黒字の構成分析!J$38,"▲", "-")), 2) &gt;= 0, ABS(ROUND(VALUE(SUBSTITUTE(【済】連結実質赤字比率に係る赤字・黒字の構成分析!J$38,"▲", "-")), 2)), NA())</f>
        <v>0</v>
      </c>
    </row>
    <row r="33" spans="1:16" x14ac:dyDescent="0.2">
      <c r="A33" s="180" t="str">
        <f>IF(【済】連結実質赤字比率に係る赤字・黒字の構成分析!C$37="",NA(),【済】連結実質赤字比率に係る赤字・黒字の構成分析!C$37)</f>
        <v>下水道事業特別会計</v>
      </c>
      <c r="B33" s="180" t="e">
        <f>IF(ROUND(VALUE(SUBSTITUTE(【済】連結実質赤字比率に係る赤字・黒字の構成分析!F$37,"▲", "-")), 2) &lt; 0, ABS(ROUND(VALUE(SUBSTITUTE(【済】連結実質赤字比率に係る赤字・黒字の構成分析!F$37,"▲", "-")), 2)), NA())</f>
        <v>#N/A</v>
      </c>
      <c r="C33" s="180">
        <f>IF(ROUND(VALUE(SUBSTITUTE(【済】連結実質赤字比率に係る赤字・黒字の構成分析!F$37,"▲", "-")), 2) &gt;= 0, ABS(ROUND(VALUE(SUBSTITUTE(【済】連結実質赤字比率に係る赤字・黒字の構成分析!F$37,"▲", "-")), 2)), NA())</f>
        <v>0.08</v>
      </c>
      <c r="D33" s="180" t="e">
        <f>IF(ROUND(VALUE(SUBSTITUTE(【済】連結実質赤字比率に係る赤字・黒字の構成分析!G$37,"▲", "-")), 2) &lt; 0, ABS(ROUND(VALUE(SUBSTITUTE(【済】連結実質赤字比率に係る赤字・黒字の構成分析!G$37,"▲", "-")), 2)), NA())</f>
        <v>#N/A</v>
      </c>
      <c r="E33" s="180">
        <f>IF(ROUND(VALUE(SUBSTITUTE(【済】連結実質赤字比率に係る赤字・黒字の構成分析!G$37,"▲", "-")), 2) &gt;= 0, ABS(ROUND(VALUE(SUBSTITUTE(【済】連結実質赤字比率に係る赤字・黒字の構成分析!G$37,"▲", "-")), 2)), NA())</f>
        <v>7.0000000000000007E-2</v>
      </c>
      <c r="F33" s="180" t="e">
        <f>IF(ROUND(VALUE(SUBSTITUTE(【済】連結実質赤字比率に係る赤字・黒字の構成分析!H$37,"▲", "-")), 2) &lt; 0, ABS(ROUND(VALUE(SUBSTITUTE(【済】連結実質赤字比率に係る赤字・黒字の構成分析!H$37,"▲", "-")), 2)), NA())</f>
        <v>#N/A</v>
      </c>
      <c r="G33" s="180">
        <f>IF(ROUND(VALUE(SUBSTITUTE(【済】連結実質赤字比率に係る赤字・黒字の構成分析!H$37,"▲", "-")), 2) &gt;= 0, ABS(ROUND(VALUE(SUBSTITUTE(【済】連結実質赤字比率に係る赤字・黒字の構成分析!H$37,"▲", "-")), 2)), NA())</f>
        <v>0.06</v>
      </c>
      <c r="H33" s="180" t="e">
        <f>IF(ROUND(VALUE(SUBSTITUTE(【済】連結実質赤字比率に係る赤字・黒字の構成分析!I$37,"▲", "-")), 2) &lt; 0, ABS(ROUND(VALUE(SUBSTITUTE(【済】連結実質赤字比率に係る赤字・黒字の構成分析!I$37,"▲", "-")), 2)), NA())</f>
        <v>#N/A</v>
      </c>
      <c r="I33" s="180">
        <f>IF(ROUND(VALUE(SUBSTITUTE(【済】連結実質赤字比率に係る赤字・黒字の構成分析!I$37,"▲", "-")), 2) &gt;= 0, ABS(ROUND(VALUE(SUBSTITUTE(【済】連結実質赤字比率に係る赤字・黒字の構成分析!I$37,"▲", "-")), 2)), NA())</f>
        <v>0.13</v>
      </c>
      <c r="J33" s="180" t="e">
        <f>IF(ROUND(VALUE(SUBSTITUTE(【済】連結実質赤字比率に係る赤字・黒字の構成分析!J$37,"▲", "-")), 2) &lt; 0, ABS(ROUND(VALUE(SUBSTITUTE(【済】連結実質赤字比率に係る赤字・黒字の構成分析!J$37,"▲", "-")), 2)), NA())</f>
        <v>#N/A</v>
      </c>
      <c r="K33" s="180">
        <f>IF(ROUND(VALUE(SUBSTITUTE(【済】連結実質赤字比率に係る赤字・黒字の構成分析!J$37,"▲", "-")), 2) &gt;= 0, ABS(ROUND(VALUE(SUBSTITUTE(【済】連結実質赤字比率に係る赤字・黒字の構成分析!J$37,"▲", "-")), 2)), NA())</f>
        <v>0.12</v>
      </c>
    </row>
    <row r="34" spans="1:16" x14ac:dyDescent="0.2">
      <c r="A34" s="180" t="str">
        <f>IF(【済】連結実質赤字比率に係る赤字・黒字の構成分析!C$36="",NA(),【済】連結実質赤字比率に係る赤字・黒字の構成分析!C$36)</f>
        <v>国民健康保険特別会計</v>
      </c>
      <c r="B34" s="180" t="e">
        <f>IF(ROUND(VALUE(SUBSTITUTE(【済】連結実質赤字比率に係る赤字・黒字の構成分析!F$36,"▲", "-")), 2) &lt; 0, ABS(ROUND(VALUE(SUBSTITUTE(【済】連結実質赤字比率に係る赤字・黒字の構成分析!F$36,"▲", "-")), 2)), NA())</f>
        <v>#N/A</v>
      </c>
      <c r="C34" s="180">
        <f>IF(ROUND(VALUE(SUBSTITUTE(【済】連結実質赤字比率に係る赤字・黒字の構成分析!F$36,"▲", "-")), 2) &gt;= 0, ABS(ROUND(VALUE(SUBSTITUTE(【済】連結実質赤字比率に係る赤字・黒字の構成分析!F$36,"▲", "-")), 2)), NA())</f>
        <v>0.7</v>
      </c>
      <c r="D34" s="180" t="e">
        <f>IF(ROUND(VALUE(SUBSTITUTE(【済】連結実質赤字比率に係る赤字・黒字の構成分析!G$36,"▲", "-")), 2) &lt; 0, ABS(ROUND(VALUE(SUBSTITUTE(【済】連結実質赤字比率に係る赤字・黒字の構成分析!G$36,"▲", "-")), 2)), NA())</f>
        <v>#N/A</v>
      </c>
      <c r="E34" s="180">
        <f>IF(ROUND(VALUE(SUBSTITUTE(【済】連結実質赤字比率に係る赤字・黒字の構成分析!G$36,"▲", "-")), 2) &gt;= 0, ABS(ROUND(VALUE(SUBSTITUTE(【済】連結実質赤字比率に係る赤字・黒字の構成分析!G$36,"▲", "-")), 2)), NA())</f>
        <v>0.06</v>
      </c>
      <c r="F34" s="180" t="e">
        <f>IF(ROUND(VALUE(SUBSTITUTE(【済】連結実質赤字比率に係る赤字・黒字の構成分析!H$36,"▲", "-")), 2) &lt; 0, ABS(ROUND(VALUE(SUBSTITUTE(【済】連結実質赤字比率に係る赤字・黒字の構成分析!H$36,"▲", "-")), 2)), NA())</f>
        <v>#N/A</v>
      </c>
      <c r="G34" s="180">
        <f>IF(ROUND(VALUE(SUBSTITUTE(【済】連結実質赤字比率に係る赤字・黒字の構成分析!H$36,"▲", "-")), 2) &gt;= 0, ABS(ROUND(VALUE(SUBSTITUTE(【済】連結実質赤字比率に係る赤字・黒字の構成分析!H$36,"▲", "-")), 2)), NA())</f>
        <v>0.03</v>
      </c>
      <c r="H34" s="180" t="e">
        <f>IF(ROUND(VALUE(SUBSTITUTE(【済】連結実質赤字比率に係る赤字・黒字の構成分析!I$36,"▲", "-")), 2) &lt; 0, ABS(ROUND(VALUE(SUBSTITUTE(【済】連結実質赤字比率に係る赤字・黒字の構成分析!I$36,"▲", "-")), 2)), NA())</f>
        <v>#N/A</v>
      </c>
      <c r="I34" s="180">
        <f>IF(ROUND(VALUE(SUBSTITUTE(【済】連結実質赤字比率に係る赤字・黒字の構成分析!I$36,"▲", "-")), 2) &gt;= 0, ABS(ROUND(VALUE(SUBSTITUTE(【済】連結実質赤字比率に係る赤字・黒字の構成分析!I$36,"▲", "-")), 2)), NA())</f>
        <v>1.28</v>
      </c>
      <c r="J34" s="180" t="e">
        <f>IF(ROUND(VALUE(SUBSTITUTE(【済】連結実質赤字比率に係る赤字・黒字の構成分析!J$36,"▲", "-")), 2) &lt; 0, ABS(ROUND(VALUE(SUBSTITUTE(【済】連結実質赤字比率に係る赤字・黒字の構成分析!J$36,"▲", "-")), 2)), NA())</f>
        <v>#N/A</v>
      </c>
      <c r="K34" s="180">
        <f>IF(ROUND(VALUE(SUBSTITUTE(【済】連結実質赤字比率に係る赤字・黒字の構成分析!J$36,"▲", "-")), 2) &gt;= 0, ABS(ROUND(VALUE(SUBSTITUTE(【済】連結実質赤字比率に係る赤字・黒字の構成分析!J$36,"▲", "-")), 2)), NA())</f>
        <v>1.02</v>
      </c>
    </row>
    <row r="35" spans="1:16" x14ac:dyDescent="0.2">
      <c r="A35" s="180" t="str">
        <f>IF(【済】連結実質赤字比率に係る赤字・黒字の構成分析!C$35="",NA(),【済】連結実質赤字比率に係る赤字・黒字の構成分析!C$35)</f>
        <v>一般会計</v>
      </c>
      <c r="B35" s="180" t="e">
        <f>IF(ROUND(VALUE(SUBSTITUTE(【済】連結実質赤字比率に係る赤字・黒字の構成分析!F$35,"▲", "-")), 2) &lt; 0, ABS(ROUND(VALUE(SUBSTITUTE(【済】連結実質赤字比率に係る赤字・黒字の構成分析!F$35,"▲", "-")), 2)), NA())</f>
        <v>#N/A</v>
      </c>
      <c r="C35" s="180">
        <f>IF(ROUND(VALUE(SUBSTITUTE(【済】連結実質赤字比率に係る赤字・黒字の構成分析!F$35,"▲", "-")), 2) &gt;= 0, ABS(ROUND(VALUE(SUBSTITUTE(【済】連結実質赤字比率に係る赤字・黒字の構成分析!F$35,"▲", "-")), 2)), NA())</f>
        <v>5.75</v>
      </c>
      <c r="D35" s="180" t="e">
        <f>IF(ROUND(VALUE(SUBSTITUTE(【済】連結実質赤字比率に係る赤字・黒字の構成分析!G$35,"▲", "-")), 2) &lt; 0, ABS(ROUND(VALUE(SUBSTITUTE(【済】連結実質赤字比率に係る赤字・黒字の構成分析!G$35,"▲", "-")), 2)), NA())</f>
        <v>#N/A</v>
      </c>
      <c r="E35" s="180">
        <f>IF(ROUND(VALUE(SUBSTITUTE(【済】連結実質赤字比率に係る赤字・黒字の構成分析!G$35,"▲", "-")), 2) &gt;= 0, ABS(ROUND(VALUE(SUBSTITUTE(【済】連結実質赤字比率に係る赤字・黒字の構成分析!G$35,"▲", "-")), 2)), NA())</f>
        <v>5.95</v>
      </c>
      <c r="F35" s="180" t="e">
        <f>IF(ROUND(VALUE(SUBSTITUTE(【済】連結実質赤字比率に係る赤字・黒字の構成分析!H$35,"▲", "-")), 2) &lt; 0, ABS(ROUND(VALUE(SUBSTITUTE(【済】連結実質赤字比率に係る赤字・黒字の構成分析!H$35,"▲", "-")), 2)), NA())</f>
        <v>#N/A</v>
      </c>
      <c r="G35" s="180">
        <f>IF(ROUND(VALUE(SUBSTITUTE(【済】連結実質赤字比率に係る赤字・黒字の構成分析!H$35,"▲", "-")), 2) &gt;= 0, ABS(ROUND(VALUE(SUBSTITUTE(【済】連結実質赤字比率に係る赤字・黒字の構成分析!H$35,"▲", "-")), 2)), NA())</f>
        <v>6.84</v>
      </c>
      <c r="H35" s="180" t="e">
        <f>IF(ROUND(VALUE(SUBSTITUTE(【済】連結実質赤字比率に係る赤字・黒字の構成分析!I$35,"▲", "-")), 2) &lt; 0, ABS(ROUND(VALUE(SUBSTITUTE(【済】連結実質赤字比率に係る赤字・黒字の構成分析!I$35,"▲", "-")), 2)), NA())</f>
        <v>#N/A</v>
      </c>
      <c r="I35" s="180">
        <f>IF(ROUND(VALUE(SUBSTITUTE(【済】連結実質赤字比率に係る赤字・黒字の構成分析!I$35,"▲", "-")), 2) &gt;= 0, ABS(ROUND(VALUE(SUBSTITUTE(【済】連結実質赤字比率に係る赤字・黒字の構成分析!I$35,"▲", "-")), 2)), NA())</f>
        <v>5.66</v>
      </c>
      <c r="J35" s="180" t="e">
        <f>IF(ROUND(VALUE(SUBSTITUTE(【済】連結実質赤字比率に係る赤字・黒字の構成分析!J$35,"▲", "-")), 2) &lt; 0, ABS(ROUND(VALUE(SUBSTITUTE(【済】連結実質赤字比率に係る赤字・黒字の構成分析!J$35,"▲", "-")), 2)), NA())</f>
        <v>#N/A</v>
      </c>
      <c r="K35" s="180">
        <f>IF(ROUND(VALUE(SUBSTITUTE(【済】連結実質赤字比率に係る赤字・黒字の構成分析!J$35,"▲", "-")), 2) &gt;= 0, ABS(ROUND(VALUE(SUBSTITUTE(【済】連結実質赤字比率に係る赤字・黒字の構成分析!J$35,"▲", "-")), 2)), NA())</f>
        <v>4.6900000000000004</v>
      </c>
    </row>
    <row r="36" spans="1:16" x14ac:dyDescent="0.2">
      <c r="A36" s="180" t="str">
        <f>IF(【済】連結実質赤字比率に係る赤字・黒字の構成分析!C$34="",NA(),【済】連結実質赤字比率に係る赤字・黒字の構成分析!C$34)</f>
        <v>水道事業会計</v>
      </c>
      <c r="B36" s="180" t="e">
        <f>IF(ROUND(VALUE(SUBSTITUTE(【済】連結実質赤字比率に係る赤字・黒字の構成分析!F$34,"▲", "-")), 2) &lt; 0, ABS(ROUND(VALUE(SUBSTITUTE(【済】連結実質赤字比率に係る赤字・黒字の構成分析!F$34,"▲", "-")), 2)), NA())</f>
        <v>#N/A</v>
      </c>
      <c r="C36" s="180">
        <f>IF(ROUND(VALUE(SUBSTITUTE(【済】連結実質赤字比率に係る赤字・黒字の構成分析!F$34,"▲", "-")), 2) &gt;= 0, ABS(ROUND(VALUE(SUBSTITUTE(【済】連結実質赤字比率に係る赤字・黒字の構成分析!F$34,"▲", "-")), 2)), NA())</f>
        <v>6.36</v>
      </c>
      <c r="D36" s="180" t="e">
        <f>IF(ROUND(VALUE(SUBSTITUTE(【済】連結実質赤字比率に係る赤字・黒字の構成分析!G$34,"▲", "-")), 2) &lt; 0, ABS(ROUND(VALUE(SUBSTITUTE(【済】連結実質赤字比率に係る赤字・黒字の構成分析!G$34,"▲", "-")), 2)), NA())</f>
        <v>#N/A</v>
      </c>
      <c r="E36" s="180">
        <f>IF(ROUND(VALUE(SUBSTITUTE(【済】連結実質赤字比率に係る赤字・黒字の構成分析!G$34,"▲", "-")), 2) &gt;= 0, ABS(ROUND(VALUE(SUBSTITUTE(【済】連結実質赤字比率に係る赤字・黒字の構成分析!G$34,"▲", "-")), 2)), NA())</f>
        <v>7.22</v>
      </c>
      <c r="F36" s="180" t="e">
        <f>IF(ROUND(VALUE(SUBSTITUTE(【済】連結実質赤字比率に係る赤字・黒字の構成分析!H$34,"▲", "-")), 2) &lt; 0, ABS(ROUND(VALUE(SUBSTITUTE(【済】連結実質赤字比率に係る赤字・黒字の構成分析!H$34,"▲", "-")), 2)), NA())</f>
        <v>#N/A</v>
      </c>
      <c r="G36" s="180">
        <f>IF(ROUND(VALUE(SUBSTITUTE(【済】連結実質赤字比率に係る赤字・黒字の構成分析!H$34,"▲", "-")), 2) &gt;= 0, ABS(ROUND(VALUE(SUBSTITUTE(【済】連結実質赤字比率に係る赤字・黒字の構成分析!H$34,"▲", "-")), 2)), NA())</f>
        <v>6.45</v>
      </c>
      <c r="H36" s="180" t="e">
        <f>IF(ROUND(VALUE(SUBSTITUTE(【済】連結実質赤字比率に係る赤字・黒字の構成分析!I$34,"▲", "-")), 2) &lt; 0, ABS(ROUND(VALUE(SUBSTITUTE(【済】連結実質赤字比率に係る赤字・黒字の構成分析!I$34,"▲", "-")), 2)), NA())</f>
        <v>#N/A</v>
      </c>
      <c r="I36" s="180">
        <f>IF(ROUND(VALUE(SUBSTITUTE(【済】連結実質赤字比率に係る赤字・黒字の構成分析!I$34,"▲", "-")), 2) &gt;= 0, ABS(ROUND(VALUE(SUBSTITUTE(【済】連結実質赤字比率に係る赤字・黒字の構成分析!I$34,"▲", "-")), 2)), NA())</f>
        <v>7.38</v>
      </c>
      <c r="J36" s="180" t="e">
        <f>IF(ROUND(VALUE(SUBSTITUTE(【済】連結実質赤字比率に係る赤字・黒字の構成分析!J$34,"▲", "-")), 2) &lt; 0, ABS(ROUND(VALUE(SUBSTITUTE(【済】連結実質赤字比率に係る赤字・黒字の構成分析!J$34,"▲", "-")), 2)), NA())</f>
        <v>#N/A</v>
      </c>
      <c r="K36" s="180">
        <f>IF(ROUND(VALUE(SUBSTITUTE(【済】連結実質赤字比率に係る赤字・黒字の構成分析!J$34,"▲", "-")), 2) &gt;= 0, ABS(ROUND(VALUE(SUBSTITUTE(【済】連結実質赤字比率に係る赤字・黒字の構成分析!J$34,"▲", "-")), 2)), NA())</f>
        <v>7.71</v>
      </c>
    </row>
    <row r="39" spans="1:16" x14ac:dyDescent="0.2">
      <c r="A39" s="149" t="s">
        <v>58</v>
      </c>
    </row>
    <row r="40" spans="1:16" x14ac:dyDescent="0.2">
      <c r="A40" s="181"/>
      <c r="B40" s="181" t="str">
        <f>'【済】実質公債費比率（分子）の構造'!K$44</f>
        <v>H26</v>
      </c>
      <c r="C40" s="181"/>
      <c r="D40" s="181"/>
      <c r="E40" s="181" t="str">
        <f>'【済】実質公債費比率（分子）の構造'!L$44</f>
        <v>H27</v>
      </c>
      <c r="F40" s="181"/>
      <c r="G40" s="181"/>
      <c r="H40" s="181" t="str">
        <f>'【済】実質公債費比率（分子）の構造'!M$44</f>
        <v>H28</v>
      </c>
      <c r="I40" s="181"/>
      <c r="J40" s="181"/>
      <c r="K40" s="181" t="str">
        <f>'【済】実質公債費比率（分子）の構造'!N$44</f>
        <v>H29</v>
      </c>
      <c r="L40" s="181"/>
      <c r="M40" s="181"/>
      <c r="N40" s="181" t="str">
        <f>'【済】実質公債費比率（分子）の構造'!O$44</f>
        <v>H30</v>
      </c>
      <c r="O40" s="181"/>
      <c r="P40" s="181"/>
    </row>
    <row r="41" spans="1:16" x14ac:dyDescent="0.2">
      <c r="A41" s="181"/>
      <c r="B41" s="181" t="s">
        <v>59</v>
      </c>
      <c r="C41" s="181"/>
      <c r="D41" s="181" t="s">
        <v>60</v>
      </c>
      <c r="E41" s="181" t="s">
        <v>59</v>
      </c>
      <c r="F41" s="181"/>
      <c r="G41" s="181" t="s">
        <v>60</v>
      </c>
      <c r="H41" s="181" t="s">
        <v>59</v>
      </c>
      <c r="I41" s="181"/>
      <c r="J41" s="181" t="s">
        <v>60</v>
      </c>
      <c r="K41" s="181" t="s">
        <v>59</v>
      </c>
      <c r="L41" s="181"/>
      <c r="M41" s="181" t="s">
        <v>60</v>
      </c>
      <c r="N41" s="181" t="s">
        <v>59</v>
      </c>
      <c r="O41" s="181"/>
      <c r="P41" s="181" t="s">
        <v>60</v>
      </c>
    </row>
    <row r="42" spans="1:16" x14ac:dyDescent="0.2">
      <c r="A42" s="181" t="s">
        <v>61</v>
      </c>
      <c r="B42" s="181"/>
      <c r="C42" s="181"/>
      <c r="D42" s="181">
        <f>'【済】実質公債費比率（分子）の構造'!K$52</f>
        <v>4051</v>
      </c>
      <c r="E42" s="181"/>
      <c r="F42" s="181"/>
      <c r="G42" s="181">
        <f>'【済】実質公債費比率（分子）の構造'!L$52</f>
        <v>4014</v>
      </c>
      <c r="H42" s="181"/>
      <c r="I42" s="181"/>
      <c r="J42" s="181">
        <f>'【済】実質公債費比率（分子）の構造'!M$52</f>
        <v>3945</v>
      </c>
      <c r="K42" s="181"/>
      <c r="L42" s="181"/>
      <c r="M42" s="181">
        <f>'【済】実質公債費比率（分子）の構造'!N$52</f>
        <v>3913</v>
      </c>
      <c r="N42" s="181"/>
      <c r="O42" s="181"/>
      <c r="P42" s="181">
        <f>'【済】実質公債費比率（分子）の構造'!O$52</f>
        <v>3735</v>
      </c>
    </row>
    <row r="43" spans="1:16" x14ac:dyDescent="0.2">
      <c r="A43" s="181" t="s">
        <v>62</v>
      </c>
      <c r="B43" s="181" t="str">
        <f>'【済】実質公債費比率（分子）の構造'!K$51</f>
        <v>-</v>
      </c>
      <c r="C43" s="181"/>
      <c r="D43" s="181"/>
      <c r="E43" s="181" t="str">
        <f>'【済】実質公債費比率（分子）の構造'!L$51</f>
        <v>-</v>
      </c>
      <c r="F43" s="181"/>
      <c r="G43" s="181"/>
      <c r="H43" s="181">
        <f>'【済】実質公債費比率（分子）の構造'!M$51</f>
        <v>0</v>
      </c>
      <c r="I43" s="181"/>
      <c r="J43" s="181"/>
      <c r="K43" s="181">
        <f>'【済】実質公債費比率（分子）の構造'!N$51</f>
        <v>0</v>
      </c>
      <c r="L43" s="181"/>
      <c r="M43" s="181"/>
      <c r="N43" s="181">
        <f>'【済】実質公債費比率（分子）の構造'!O$51</f>
        <v>0</v>
      </c>
      <c r="O43" s="181"/>
      <c r="P43" s="181"/>
    </row>
    <row r="44" spans="1:16" x14ac:dyDescent="0.2">
      <c r="A44" s="181" t="s">
        <v>63</v>
      </c>
      <c r="B44" s="181">
        <f>'【済】実質公債費比率（分子）の構造'!K$50</f>
        <v>35</v>
      </c>
      <c r="C44" s="181"/>
      <c r="D44" s="181"/>
      <c r="E44" s="181">
        <f>'【済】実質公債費比率（分子）の構造'!L$50</f>
        <v>23</v>
      </c>
      <c r="F44" s="181"/>
      <c r="G44" s="181"/>
      <c r="H44" s="181">
        <f>'【済】実質公債費比率（分子）の構造'!M$50</f>
        <v>18</v>
      </c>
      <c r="I44" s="181"/>
      <c r="J44" s="181"/>
      <c r="K44" s="181">
        <f>'【済】実質公債費比率（分子）の構造'!N$50</f>
        <v>16</v>
      </c>
      <c r="L44" s="181"/>
      <c r="M44" s="181"/>
      <c r="N44" s="181">
        <f>'【済】実質公債費比率（分子）の構造'!O$50</f>
        <v>7</v>
      </c>
      <c r="O44" s="181"/>
      <c r="P44" s="181"/>
    </row>
    <row r="45" spans="1:16" x14ac:dyDescent="0.2">
      <c r="A45" s="181" t="s">
        <v>64</v>
      </c>
      <c r="B45" s="181">
        <f>'【済】実質公債費比率（分子）の構造'!K$49</f>
        <v>449</v>
      </c>
      <c r="C45" s="181"/>
      <c r="D45" s="181"/>
      <c r="E45" s="181">
        <f>'【済】実質公債費比率（分子）の構造'!L$49</f>
        <v>506</v>
      </c>
      <c r="F45" s="181"/>
      <c r="G45" s="181"/>
      <c r="H45" s="181">
        <f>'【済】実質公債費比率（分子）の構造'!M$49</f>
        <v>456</v>
      </c>
      <c r="I45" s="181"/>
      <c r="J45" s="181"/>
      <c r="K45" s="181">
        <f>'【済】実質公債費比率（分子）の構造'!N$49</f>
        <v>363</v>
      </c>
      <c r="L45" s="181"/>
      <c r="M45" s="181"/>
      <c r="N45" s="181">
        <f>'【済】実質公債費比率（分子）の構造'!O$49</f>
        <v>385</v>
      </c>
      <c r="O45" s="181"/>
      <c r="P45" s="181"/>
    </row>
    <row r="46" spans="1:16" x14ac:dyDescent="0.2">
      <c r="A46" s="181" t="s">
        <v>65</v>
      </c>
      <c r="B46" s="181">
        <f>'【済】実質公債費比率（分子）の構造'!K$48</f>
        <v>698</v>
      </c>
      <c r="C46" s="181"/>
      <c r="D46" s="181"/>
      <c r="E46" s="181">
        <f>'【済】実質公債費比率（分子）の構造'!L$48</f>
        <v>726</v>
      </c>
      <c r="F46" s="181"/>
      <c r="G46" s="181"/>
      <c r="H46" s="181">
        <f>'【済】実質公債費比率（分子）の構造'!M$48</f>
        <v>786</v>
      </c>
      <c r="I46" s="181"/>
      <c r="J46" s="181"/>
      <c r="K46" s="181">
        <f>'【済】実質公債費比率（分子）の構造'!N$48</f>
        <v>789</v>
      </c>
      <c r="L46" s="181"/>
      <c r="M46" s="181"/>
      <c r="N46" s="181">
        <f>'【済】実質公債費比率（分子）の構造'!O$48</f>
        <v>807</v>
      </c>
      <c r="O46" s="181"/>
      <c r="P46" s="181"/>
    </row>
    <row r="47" spans="1:16" x14ac:dyDescent="0.2">
      <c r="A47" s="181" t="s">
        <v>66</v>
      </c>
      <c r="B47" s="181">
        <f>'【済】実質公債費比率（分子）の構造'!K$47</f>
        <v>17</v>
      </c>
      <c r="C47" s="181"/>
      <c r="D47" s="181"/>
      <c r="E47" s="181">
        <f>'【済】実質公債費比率（分子）の構造'!L$47</f>
        <v>20</v>
      </c>
      <c r="F47" s="181"/>
      <c r="G47" s="181"/>
      <c r="H47" s="181">
        <f>'【済】実質公債費比率（分子）の構造'!M$47</f>
        <v>17</v>
      </c>
      <c r="I47" s="181"/>
      <c r="J47" s="181"/>
      <c r="K47" s="181">
        <f>'【済】実質公債費比率（分子）の構造'!N$47</f>
        <v>13</v>
      </c>
      <c r="L47" s="181"/>
      <c r="M47" s="181"/>
      <c r="N47" s="181">
        <f>'【済】実質公債費比率（分子）の構造'!O$47</f>
        <v>10</v>
      </c>
      <c r="O47" s="181"/>
      <c r="P47" s="181"/>
    </row>
    <row r="48" spans="1:16" x14ac:dyDescent="0.2">
      <c r="A48" s="181" t="s">
        <v>67</v>
      </c>
      <c r="B48" s="181" t="str">
        <f>'【済】実質公債費比率（分子）の構造'!K$46</f>
        <v>-</v>
      </c>
      <c r="C48" s="181"/>
      <c r="D48" s="181"/>
      <c r="E48" s="181" t="str">
        <f>'【済】実質公債費比率（分子）の構造'!L$46</f>
        <v>-</v>
      </c>
      <c r="F48" s="181"/>
      <c r="G48" s="181"/>
      <c r="H48" s="181" t="str">
        <f>'【済】実質公債費比率（分子）の構造'!M$46</f>
        <v>-</v>
      </c>
      <c r="I48" s="181"/>
      <c r="J48" s="181"/>
      <c r="K48" s="181" t="str">
        <f>'【済】実質公債費比率（分子）の構造'!N$46</f>
        <v>-</v>
      </c>
      <c r="L48" s="181"/>
      <c r="M48" s="181"/>
      <c r="N48" s="181" t="str">
        <f>'【済】実質公債費比率（分子）の構造'!O$46</f>
        <v>-</v>
      </c>
      <c r="O48" s="181"/>
      <c r="P48" s="181"/>
    </row>
    <row r="49" spans="1:16" x14ac:dyDescent="0.2">
      <c r="A49" s="181" t="s">
        <v>68</v>
      </c>
      <c r="B49" s="181">
        <f>'【済】実質公債費比率（分子）の構造'!K$45</f>
        <v>3504</v>
      </c>
      <c r="C49" s="181"/>
      <c r="D49" s="181"/>
      <c r="E49" s="181">
        <f>'【済】実質公債費比率（分子）の構造'!L$45</f>
        <v>3150</v>
      </c>
      <c r="F49" s="181"/>
      <c r="G49" s="181"/>
      <c r="H49" s="181">
        <f>'【済】実質公債費比率（分子）の構造'!M$45</f>
        <v>3035</v>
      </c>
      <c r="I49" s="181"/>
      <c r="J49" s="181"/>
      <c r="K49" s="181">
        <f>'【済】実質公債費比率（分子）の構造'!N$45</f>
        <v>3064</v>
      </c>
      <c r="L49" s="181"/>
      <c r="M49" s="181"/>
      <c r="N49" s="181">
        <f>'【済】実質公債費比率（分子）の構造'!O$45</f>
        <v>3007</v>
      </c>
      <c r="O49" s="181"/>
      <c r="P49" s="181"/>
    </row>
    <row r="50" spans="1:16" x14ac:dyDescent="0.2">
      <c r="A50" s="181" t="s">
        <v>69</v>
      </c>
      <c r="B50" s="181" t="e">
        <f>NA()</f>
        <v>#N/A</v>
      </c>
      <c r="C50" s="181">
        <f>IF(ISNUMBER('【済】実質公債費比率（分子）の構造'!K$53),'【済】実質公債費比率（分子）の構造'!K$53,NA())</f>
        <v>652</v>
      </c>
      <c r="D50" s="181" t="e">
        <f>NA()</f>
        <v>#N/A</v>
      </c>
      <c r="E50" s="181" t="e">
        <f>NA()</f>
        <v>#N/A</v>
      </c>
      <c r="F50" s="181">
        <f>IF(ISNUMBER('【済】実質公債費比率（分子）の構造'!L$53),'【済】実質公債費比率（分子）の構造'!L$53,NA())</f>
        <v>411</v>
      </c>
      <c r="G50" s="181" t="e">
        <f>NA()</f>
        <v>#N/A</v>
      </c>
      <c r="H50" s="181" t="e">
        <f>NA()</f>
        <v>#N/A</v>
      </c>
      <c r="I50" s="181">
        <f>IF(ISNUMBER('【済】実質公債費比率（分子）の構造'!M$53),'【済】実質公債費比率（分子）の構造'!M$53,NA())</f>
        <v>367</v>
      </c>
      <c r="J50" s="181" t="e">
        <f>NA()</f>
        <v>#N/A</v>
      </c>
      <c r="K50" s="181" t="e">
        <f>NA()</f>
        <v>#N/A</v>
      </c>
      <c r="L50" s="181">
        <f>IF(ISNUMBER('【済】実質公債費比率（分子）の構造'!N$53),'【済】実質公債費比率（分子）の構造'!N$53,NA())</f>
        <v>332</v>
      </c>
      <c r="M50" s="181" t="e">
        <f>NA()</f>
        <v>#N/A</v>
      </c>
      <c r="N50" s="181" t="e">
        <f>NA()</f>
        <v>#N/A</v>
      </c>
      <c r="O50" s="181">
        <f>IF(ISNUMBER('【済】実質公債費比率（分子）の構造'!O$53),'【済】実質公債費比率（分子）の構造'!O$53,NA())</f>
        <v>481</v>
      </c>
      <c r="P50" s="181" t="e">
        <f>NA()</f>
        <v>#N/A</v>
      </c>
    </row>
    <row r="53" spans="1:16" x14ac:dyDescent="0.2">
      <c r="A53" s="149" t="s">
        <v>70</v>
      </c>
    </row>
    <row r="54" spans="1:16" x14ac:dyDescent="0.2">
      <c r="A54" s="180"/>
      <c r="B54" s="180" t="str">
        <f>'【済】将来負担比率（分子）の構造'!I$40</f>
        <v>H26</v>
      </c>
      <c r="C54" s="180"/>
      <c r="D54" s="180"/>
      <c r="E54" s="180" t="str">
        <f>'【済】将来負担比率（分子）の構造'!J$40</f>
        <v>H27</v>
      </c>
      <c r="F54" s="180"/>
      <c r="G54" s="180"/>
      <c r="H54" s="180" t="str">
        <f>'【済】将来負担比率（分子）の構造'!K$40</f>
        <v>H28</v>
      </c>
      <c r="I54" s="180"/>
      <c r="J54" s="180"/>
      <c r="K54" s="180" t="str">
        <f>'【済】将来負担比率（分子）の構造'!L$40</f>
        <v>H29</v>
      </c>
      <c r="L54" s="180"/>
      <c r="M54" s="180"/>
      <c r="N54" s="180" t="str">
        <f>'【済】将来負担比率（分子）の構造'!M$40</f>
        <v>H30</v>
      </c>
      <c r="O54" s="180"/>
      <c r="P54" s="180"/>
    </row>
    <row r="55" spans="1:16" x14ac:dyDescent="0.2">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2">
      <c r="A56" s="180" t="s">
        <v>42</v>
      </c>
      <c r="B56" s="180"/>
      <c r="C56" s="180"/>
      <c r="D56" s="180">
        <f>'【済】将来負担比率（分子）の構造'!I$52</f>
        <v>30678</v>
      </c>
      <c r="E56" s="180"/>
      <c r="F56" s="180"/>
      <c r="G56" s="180">
        <f>'【済】将来負担比率（分子）の構造'!J$52</f>
        <v>29417</v>
      </c>
      <c r="H56" s="180"/>
      <c r="I56" s="180"/>
      <c r="J56" s="180">
        <f>'【済】将来負担比率（分子）の構造'!K$52</f>
        <v>27816</v>
      </c>
      <c r="K56" s="180"/>
      <c r="L56" s="180"/>
      <c r="M56" s="180">
        <f>'【済】将来負担比率（分子）の構造'!L$52</f>
        <v>26814</v>
      </c>
      <c r="N56" s="180"/>
      <c r="O56" s="180"/>
      <c r="P56" s="180">
        <f>'【済】将来負担比率（分子）の構造'!M$52</f>
        <v>25622</v>
      </c>
    </row>
    <row r="57" spans="1:16" x14ac:dyDescent="0.2">
      <c r="A57" s="180" t="s">
        <v>41</v>
      </c>
      <c r="B57" s="180"/>
      <c r="C57" s="180"/>
      <c r="D57" s="180">
        <f>'【済】将来負担比率（分子）の構造'!I$51</f>
        <v>661</v>
      </c>
      <c r="E57" s="180"/>
      <c r="F57" s="180"/>
      <c r="G57" s="180">
        <f>'【済】将来負担比率（分子）の構造'!J$51</f>
        <v>567</v>
      </c>
      <c r="H57" s="180"/>
      <c r="I57" s="180"/>
      <c r="J57" s="180">
        <f>'【済】将来負担比率（分子）の構造'!K$51</f>
        <v>1051</v>
      </c>
      <c r="K57" s="180"/>
      <c r="L57" s="180"/>
      <c r="M57" s="180">
        <f>'【済】将来負担比率（分子）の構造'!L$51</f>
        <v>1014</v>
      </c>
      <c r="N57" s="180"/>
      <c r="O57" s="180"/>
      <c r="P57" s="180">
        <f>'【済】将来負担比率（分子）の構造'!M$51</f>
        <v>1591</v>
      </c>
    </row>
    <row r="58" spans="1:16" x14ac:dyDescent="0.2">
      <c r="A58" s="180" t="s">
        <v>40</v>
      </c>
      <c r="B58" s="180"/>
      <c r="C58" s="180"/>
      <c r="D58" s="180">
        <f>'【済】将来負担比率（分子）の構造'!I$50</f>
        <v>17686</v>
      </c>
      <c r="E58" s="180"/>
      <c r="F58" s="180"/>
      <c r="G58" s="180">
        <f>'【済】将来負担比率（分子）の構造'!J$50</f>
        <v>19108</v>
      </c>
      <c r="H58" s="180"/>
      <c r="I58" s="180"/>
      <c r="J58" s="180">
        <f>'【済】将来負担比率（分子）の構造'!K$50</f>
        <v>19708</v>
      </c>
      <c r="K58" s="180"/>
      <c r="L58" s="180"/>
      <c r="M58" s="180">
        <f>'【済】将来負担比率（分子）の構造'!L$50</f>
        <v>20146</v>
      </c>
      <c r="N58" s="180"/>
      <c r="O58" s="180"/>
      <c r="P58" s="180">
        <f>'【済】将来負担比率（分子）の構造'!M$50</f>
        <v>20274</v>
      </c>
    </row>
    <row r="59" spans="1:16" x14ac:dyDescent="0.2">
      <c r="A59" s="180" t="s">
        <v>38</v>
      </c>
      <c r="B59" s="180" t="str">
        <f>'【済】将来負担比率（分子）の構造'!I$49</f>
        <v>-</v>
      </c>
      <c r="C59" s="180"/>
      <c r="D59" s="180"/>
      <c r="E59" s="180" t="str">
        <f>'【済】将来負担比率（分子）の構造'!J$49</f>
        <v>-</v>
      </c>
      <c r="F59" s="180"/>
      <c r="G59" s="180"/>
      <c r="H59" s="180" t="str">
        <f>'【済】将来負担比率（分子）の構造'!K$49</f>
        <v>-</v>
      </c>
      <c r="I59" s="180"/>
      <c r="J59" s="180"/>
      <c r="K59" s="180" t="str">
        <f>'【済】将来負担比率（分子）の構造'!L$49</f>
        <v>-</v>
      </c>
      <c r="L59" s="180"/>
      <c r="M59" s="180"/>
      <c r="N59" s="180" t="str">
        <f>'【済】将来負担比率（分子）の構造'!M$49</f>
        <v>-</v>
      </c>
      <c r="O59" s="180"/>
      <c r="P59" s="180"/>
    </row>
    <row r="60" spans="1:16" x14ac:dyDescent="0.2">
      <c r="A60" s="180" t="s">
        <v>37</v>
      </c>
      <c r="B60" s="180" t="str">
        <f>'【済】将来負担比率（分子）の構造'!I$48</f>
        <v>-</v>
      </c>
      <c r="C60" s="180"/>
      <c r="D60" s="180"/>
      <c r="E60" s="180" t="str">
        <f>'【済】将来負担比率（分子）の構造'!J$48</f>
        <v>-</v>
      </c>
      <c r="F60" s="180"/>
      <c r="G60" s="180"/>
      <c r="H60" s="180" t="str">
        <f>'【済】将来負担比率（分子）の構造'!K$48</f>
        <v>-</v>
      </c>
      <c r="I60" s="180"/>
      <c r="J60" s="180"/>
      <c r="K60" s="180" t="str">
        <f>'【済】将来負担比率（分子）の構造'!L$48</f>
        <v>-</v>
      </c>
      <c r="L60" s="180"/>
      <c r="M60" s="180"/>
      <c r="N60" s="180" t="str">
        <f>'【済】将来負担比率（分子）の構造'!M$48</f>
        <v>-</v>
      </c>
      <c r="O60" s="180"/>
      <c r="P60" s="180"/>
    </row>
    <row r="61" spans="1:16" x14ac:dyDescent="0.2">
      <c r="A61" s="180" t="s">
        <v>35</v>
      </c>
      <c r="B61" s="180" t="str">
        <f>'【済】将来負担比率（分子）の構造'!I$46</f>
        <v>-</v>
      </c>
      <c r="C61" s="180"/>
      <c r="D61" s="180"/>
      <c r="E61" s="180" t="str">
        <f>'【済】将来負担比率（分子）の構造'!J$46</f>
        <v>-</v>
      </c>
      <c r="F61" s="180"/>
      <c r="G61" s="180"/>
      <c r="H61" s="180" t="str">
        <f>'【済】将来負担比率（分子）の構造'!K$46</f>
        <v>-</v>
      </c>
      <c r="I61" s="180"/>
      <c r="J61" s="180"/>
      <c r="K61" s="180" t="str">
        <f>'【済】将来負担比率（分子）の構造'!L$46</f>
        <v>-</v>
      </c>
      <c r="L61" s="180"/>
      <c r="M61" s="180"/>
      <c r="N61" s="180" t="str">
        <f>'【済】将来負担比率（分子）の構造'!M$46</f>
        <v>-</v>
      </c>
      <c r="O61" s="180"/>
      <c r="P61" s="180"/>
    </row>
    <row r="62" spans="1:16" x14ac:dyDescent="0.2">
      <c r="A62" s="180" t="s">
        <v>34</v>
      </c>
      <c r="B62" s="180">
        <f>'【済】将来負担比率（分子）の構造'!I$45</f>
        <v>3967</v>
      </c>
      <c r="C62" s="180"/>
      <c r="D62" s="180"/>
      <c r="E62" s="180">
        <f>'【済】将来負担比率（分子）の構造'!J$45</f>
        <v>3875</v>
      </c>
      <c r="F62" s="180"/>
      <c r="G62" s="180"/>
      <c r="H62" s="180">
        <f>'【済】将来負担比率（分子）の構造'!K$45</f>
        <v>3780</v>
      </c>
      <c r="I62" s="180"/>
      <c r="J62" s="180"/>
      <c r="K62" s="180">
        <f>'【済】将来負担比率（分子）の構造'!L$45</f>
        <v>3596</v>
      </c>
      <c r="L62" s="180"/>
      <c r="M62" s="180"/>
      <c r="N62" s="180">
        <f>'【済】将来負担比率（分子）の構造'!M$45</f>
        <v>3652</v>
      </c>
      <c r="O62" s="180"/>
      <c r="P62" s="180"/>
    </row>
    <row r="63" spans="1:16" x14ac:dyDescent="0.2">
      <c r="A63" s="180" t="s">
        <v>33</v>
      </c>
      <c r="B63" s="180">
        <f>'【済】将来負担比率（分子）の構造'!I$44</f>
        <v>2698</v>
      </c>
      <c r="C63" s="180"/>
      <c r="D63" s="180"/>
      <c r="E63" s="180">
        <f>'【済】将来負担比率（分子）の構造'!J$44</f>
        <v>2263</v>
      </c>
      <c r="F63" s="180"/>
      <c r="G63" s="180"/>
      <c r="H63" s="180">
        <f>'【済】将来負担比率（分子）の構造'!K$44</f>
        <v>1734</v>
      </c>
      <c r="I63" s="180"/>
      <c r="J63" s="180"/>
      <c r="K63" s="180">
        <f>'【済】将来負担比率（分子）の構造'!L$44</f>
        <v>961</v>
      </c>
      <c r="L63" s="180"/>
      <c r="M63" s="180"/>
      <c r="N63" s="180">
        <f>'【済】将来負担比率（分子）の構造'!M$44</f>
        <v>743</v>
      </c>
      <c r="O63" s="180"/>
      <c r="P63" s="180"/>
    </row>
    <row r="64" spans="1:16" x14ac:dyDescent="0.2">
      <c r="A64" s="180" t="s">
        <v>32</v>
      </c>
      <c r="B64" s="180">
        <f>'【済】将来負担比率（分子）の構造'!I$43</f>
        <v>8563</v>
      </c>
      <c r="C64" s="180"/>
      <c r="D64" s="180"/>
      <c r="E64" s="180">
        <f>'【済】将来負担比率（分子）の構造'!J$43</f>
        <v>7697</v>
      </c>
      <c r="F64" s="180"/>
      <c r="G64" s="180"/>
      <c r="H64" s="180">
        <f>'【済】将来負担比率（分子）の構造'!K$43</f>
        <v>7593</v>
      </c>
      <c r="I64" s="180"/>
      <c r="J64" s="180"/>
      <c r="K64" s="180">
        <f>'【済】将来負担比率（分子）の構造'!L$43</f>
        <v>6541</v>
      </c>
      <c r="L64" s="180"/>
      <c r="M64" s="180"/>
      <c r="N64" s="180">
        <f>'【済】将来負担比率（分子）の構造'!M$43</f>
        <v>6534</v>
      </c>
      <c r="O64" s="180"/>
      <c r="P64" s="180"/>
    </row>
    <row r="65" spans="1:16" x14ac:dyDescent="0.2">
      <c r="A65" s="180" t="s">
        <v>31</v>
      </c>
      <c r="B65" s="180">
        <f>'【済】将来負担比率（分子）の構造'!I$42</f>
        <v>81</v>
      </c>
      <c r="C65" s="180"/>
      <c r="D65" s="180"/>
      <c r="E65" s="180">
        <f>'【済】将来負担比率（分子）の構造'!J$42</f>
        <v>61</v>
      </c>
      <c r="F65" s="180"/>
      <c r="G65" s="180"/>
      <c r="H65" s="180">
        <f>'【済】将来負担比率（分子）の構造'!K$42</f>
        <v>47</v>
      </c>
      <c r="I65" s="180"/>
      <c r="J65" s="180"/>
      <c r="K65" s="180">
        <f>'【済】将来負担比率（分子）の構造'!L$42</f>
        <v>29</v>
      </c>
      <c r="L65" s="180"/>
      <c r="M65" s="180"/>
      <c r="N65" s="180">
        <f>'【済】将来負担比率（分子）の構造'!M$42</f>
        <v>22</v>
      </c>
      <c r="O65" s="180"/>
      <c r="P65" s="180"/>
    </row>
    <row r="66" spans="1:16" x14ac:dyDescent="0.2">
      <c r="A66" s="180" t="s">
        <v>30</v>
      </c>
      <c r="B66" s="180">
        <f>'【済】将来負担比率（分子）の構造'!I$41</f>
        <v>23817</v>
      </c>
      <c r="C66" s="180"/>
      <c r="D66" s="180"/>
      <c r="E66" s="180">
        <f>'【済】将来負担比率（分子）の構造'!J$41</f>
        <v>22407</v>
      </c>
      <c r="F66" s="180"/>
      <c r="G66" s="180"/>
      <c r="H66" s="180">
        <f>'【済】将来負担比率（分子）の構造'!K$41</f>
        <v>21334</v>
      </c>
      <c r="I66" s="180"/>
      <c r="J66" s="180"/>
      <c r="K66" s="180">
        <f>'【済】将来負担比率（分子）の構造'!L$41</f>
        <v>20869</v>
      </c>
      <c r="L66" s="180"/>
      <c r="M66" s="180"/>
      <c r="N66" s="180">
        <f>'【済】将来負担比率（分子）の構造'!M$41</f>
        <v>20545</v>
      </c>
      <c r="O66" s="180"/>
      <c r="P66" s="180"/>
    </row>
    <row r="67" spans="1:16" x14ac:dyDescent="0.2">
      <c r="A67" s="180" t="s">
        <v>73</v>
      </c>
      <c r="B67" s="180" t="e">
        <f>NA()</f>
        <v>#N/A</v>
      </c>
      <c r="C67" s="180">
        <f>IF(ISNUMBER('【済】将来負担比率（分子）の構造'!I$53), IF('【済】将来負担比率（分子）の構造'!I$53 &lt; 0, 0, '【済】将来負担比率（分子）の構造'!I$53), NA())</f>
        <v>0</v>
      </c>
      <c r="D67" s="180" t="e">
        <f>NA()</f>
        <v>#N/A</v>
      </c>
      <c r="E67" s="180" t="e">
        <f>NA()</f>
        <v>#N/A</v>
      </c>
      <c r="F67" s="180">
        <f>IF(ISNUMBER('【済】将来負担比率（分子）の構造'!J$53), IF('【済】将来負担比率（分子）の構造'!J$53 &lt; 0, 0, '【済】将来負担比率（分子）の構造'!J$53), NA())</f>
        <v>0</v>
      </c>
      <c r="G67" s="180" t="e">
        <f>NA()</f>
        <v>#N/A</v>
      </c>
      <c r="H67" s="180" t="e">
        <f>NA()</f>
        <v>#N/A</v>
      </c>
      <c r="I67" s="180">
        <f>IF(ISNUMBER('【済】将来負担比率（分子）の構造'!K$53), IF('【済】将来負担比率（分子）の構造'!K$53 &lt; 0, 0, '【済】将来負担比率（分子）の構造'!K$53), NA())</f>
        <v>0</v>
      </c>
      <c r="J67" s="180" t="e">
        <f>NA()</f>
        <v>#N/A</v>
      </c>
      <c r="K67" s="180" t="e">
        <f>NA()</f>
        <v>#N/A</v>
      </c>
      <c r="L67" s="180">
        <f>IF(ISNUMBER('【済】将来負担比率（分子）の構造'!L$53), IF('【済】将来負担比率（分子）の構造'!L$53 &lt; 0, 0, '【済】将来負担比率（分子）の構造'!L$53), NA())</f>
        <v>0</v>
      </c>
      <c r="M67" s="180" t="e">
        <f>NA()</f>
        <v>#N/A</v>
      </c>
      <c r="N67" s="180" t="e">
        <f>NA()</f>
        <v>#N/A</v>
      </c>
      <c r="O67" s="180">
        <f>IF(ISNUMBER('【済】将来負担比率（分子）の構造'!M$53), IF('【済】将来負担比率（分子）の構造'!M$53 &lt; 0, 0, '【済】将来負担比率（分子）の構造'!M$53), NA())</f>
        <v>0</v>
      </c>
      <c r="P67" s="180" t="e">
        <f>NA()</f>
        <v>#N/A</v>
      </c>
    </row>
    <row r="70" spans="1:16" x14ac:dyDescent="0.2">
      <c r="A70" s="182" t="s">
        <v>74</v>
      </c>
      <c r="B70" s="182"/>
      <c r="C70" s="182"/>
      <c r="D70" s="182"/>
      <c r="E70" s="182"/>
      <c r="F70" s="182"/>
    </row>
    <row r="71" spans="1:16" x14ac:dyDescent="0.2">
      <c r="A71" s="183"/>
      <c r="B71" s="183" t="str">
        <f>【済】基金残高に係る経年分析!F54</f>
        <v>H28</v>
      </c>
      <c r="C71" s="183" t="str">
        <f>【済】基金残高に係る経年分析!G54</f>
        <v>H29</v>
      </c>
      <c r="D71" s="183" t="str">
        <f>【済】基金残高に係る経年分析!H54</f>
        <v>H30</v>
      </c>
    </row>
    <row r="72" spans="1:16" x14ac:dyDescent="0.2">
      <c r="A72" s="183" t="s">
        <v>75</v>
      </c>
      <c r="B72" s="184">
        <f>【済】基金残高に係る経年分析!F55</f>
        <v>1279</v>
      </c>
      <c r="C72" s="184">
        <f>【済】基金残高に係る経年分析!G55</f>
        <v>1279</v>
      </c>
      <c r="D72" s="184">
        <f>【済】基金残高に係る経年分析!H55</f>
        <v>1280</v>
      </c>
    </row>
    <row r="73" spans="1:16" x14ac:dyDescent="0.2">
      <c r="A73" s="183" t="s">
        <v>76</v>
      </c>
      <c r="B73" s="184">
        <f>【済】基金残高に係る経年分析!F56</f>
        <v>13903</v>
      </c>
      <c r="C73" s="184">
        <f>【済】基金残高に係る経年分析!G56</f>
        <v>14350</v>
      </c>
      <c r="D73" s="184">
        <f>【済】基金残高に係る経年分析!H56</f>
        <v>14358</v>
      </c>
    </row>
    <row r="74" spans="1:16" x14ac:dyDescent="0.2">
      <c r="A74" s="183" t="s">
        <v>77</v>
      </c>
      <c r="B74" s="184">
        <f>【済】基金残高に係る経年分析!F57</f>
        <v>7707</v>
      </c>
      <c r="C74" s="184">
        <f>【済】基金残高に係る経年分析!G57</f>
        <v>7769</v>
      </c>
      <c r="D74" s="184">
        <f>【済】基金残高に係る経年分析!H57</f>
        <v>7770</v>
      </c>
    </row>
  </sheetData>
  <sheetProtection algorithmName="SHA-512" hashValue="GZfIQrFLCbGhRxqxEU9uQ3dSRJMmMLUX+YJ6ktV0wEKmWH6IPdnirbjSze8m4s8nk/rWyGrAp1Crbt5npoDXmw==" saltValue="97w77VIkNtdzZyPAkubG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B16" sqref="B16:Y16"/>
    </sheetView>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209</v>
      </c>
      <c r="DI1" s="618"/>
      <c r="DJ1" s="618"/>
      <c r="DK1" s="618"/>
      <c r="DL1" s="618"/>
      <c r="DM1" s="618"/>
      <c r="DN1" s="619"/>
      <c r="DO1" s="225"/>
      <c r="DP1" s="617" t="s">
        <v>210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215</v>
      </c>
      <c r="S4" s="621"/>
      <c r="T4" s="621"/>
      <c r="U4" s="621"/>
      <c r="V4" s="621"/>
      <c r="W4" s="621"/>
      <c r="X4" s="621"/>
      <c r="Y4" s="622"/>
      <c r="Z4" s="620" t="s">
        <v>216</v>
      </c>
      <c r="AA4" s="621"/>
      <c r="AB4" s="621"/>
      <c r="AC4" s="622"/>
      <c r="AD4" s="620" t="s">
        <v>217</v>
      </c>
      <c r="AE4" s="621"/>
      <c r="AF4" s="621"/>
      <c r="AG4" s="621"/>
      <c r="AH4" s="621"/>
      <c r="AI4" s="621"/>
      <c r="AJ4" s="621"/>
      <c r="AK4" s="622"/>
      <c r="AL4" s="620" t="s">
        <v>216</v>
      </c>
      <c r="AM4" s="621"/>
      <c r="AN4" s="621"/>
      <c r="AO4" s="622"/>
      <c r="AP4" s="626" t="s">
        <v>218</v>
      </c>
      <c r="AQ4" s="626"/>
      <c r="AR4" s="626"/>
      <c r="AS4" s="626"/>
      <c r="AT4" s="626"/>
      <c r="AU4" s="626"/>
      <c r="AV4" s="626"/>
      <c r="AW4" s="626"/>
      <c r="AX4" s="626"/>
      <c r="AY4" s="626"/>
      <c r="AZ4" s="626"/>
      <c r="BA4" s="626"/>
      <c r="BB4" s="626"/>
      <c r="BC4" s="626"/>
      <c r="BD4" s="626"/>
      <c r="BE4" s="626"/>
      <c r="BF4" s="626"/>
      <c r="BG4" s="626" t="s">
        <v>219</v>
      </c>
      <c r="BH4" s="626"/>
      <c r="BI4" s="626"/>
      <c r="BJ4" s="626"/>
      <c r="BK4" s="626"/>
      <c r="BL4" s="626"/>
      <c r="BM4" s="626"/>
      <c r="BN4" s="626"/>
      <c r="BO4" s="626" t="s">
        <v>216</v>
      </c>
      <c r="BP4" s="626"/>
      <c r="BQ4" s="626"/>
      <c r="BR4" s="626"/>
      <c r="BS4" s="626" t="s">
        <v>220</v>
      </c>
      <c r="BT4" s="626"/>
      <c r="BU4" s="626"/>
      <c r="BV4" s="626"/>
      <c r="BW4" s="626"/>
      <c r="BX4" s="626"/>
      <c r="BY4" s="626"/>
      <c r="BZ4" s="626"/>
      <c r="CA4" s="626"/>
      <c r="CB4" s="626"/>
      <c r="CD4" s="623" t="s">
        <v>221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222</v>
      </c>
      <c r="C5" s="628"/>
      <c r="D5" s="628"/>
      <c r="E5" s="628"/>
      <c r="F5" s="628"/>
      <c r="G5" s="628"/>
      <c r="H5" s="628"/>
      <c r="I5" s="628"/>
      <c r="J5" s="628"/>
      <c r="K5" s="628"/>
      <c r="L5" s="628"/>
      <c r="M5" s="628"/>
      <c r="N5" s="628"/>
      <c r="O5" s="628"/>
      <c r="P5" s="628"/>
      <c r="Q5" s="629"/>
      <c r="R5" s="630">
        <v>3938668</v>
      </c>
      <c r="S5" s="631"/>
      <c r="T5" s="631"/>
      <c r="U5" s="631"/>
      <c r="V5" s="631"/>
      <c r="W5" s="631"/>
      <c r="X5" s="631"/>
      <c r="Y5" s="632"/>
      <c r="Z5" s="633">
        <v>13.4</v>
      </c>
      <c r="AA5" s="633"/>
      <c r="AB5" s="633"/>
      <c r="AC5" s="633"/>
      <c r="AD5" s="634">
        <v>3938668</v>
      </c>
      <c r="AE5" s="634"/>
      <c r="AF5" s="634"/>
      <c r="AG5" s="634"/>
      <c r="AH5" s="634"/>
      <c r="AI5" s="634"/>
      <c r="AJ5" s="634"/>
      <c r="AK5" s="634"/>
      <c r="AL5" s="635">
        <v>24.2</v>
      </c>
      <c r="AM5" s="636"/>
      <c r="AN5" s="636"/>
      <c r="AO5" s="637"/>
      <c r="AP5" s="627" t="s">
        <v>223</v>
      </c>
      <c r="AQ5" s="628"/>
      <c r="AR5" s="628"/>
      <c r="AS5" s="628"/>
      <c r="AT5" s="628"/>
      <c r="AU5" s="628"/>
      <c r="AV5" s="628"/>
      <c r="AW5" s="628"/>
      <c r="AX5" s="628"/>
      <c r="AY5" s="628"/>
      <c r="AZ5" s="628"/>
      <c r="BA5" s="628"/>
      <c r="BB5" s="628"/>
      <c r="BC5" s="628"/>
      <c r="BD5" s="628"/>
      <c r="BE5" s="628"/>
      <c r="BF5" s="629"/>
      <c r="BG5" s="641">
        <v>3886059</v>
      </c>
      <c r="BH5" s="642"/>
      <c r="BI5" s="642"/>
      <c r="BJ5" s="642"/>
      <c r="BK5" s="642"/>
      <c r="BL5" s="642"/>
      <c r="BM5" s="642"/>
      <c r="BN5" s="643"/>
      <c r="BO5" s="644">
        <v>98.7</v>
      </c>
      <c r="BP5" s="644"/>
      <c r="BQ5" s="644"/>
      <c r="BR5" s="644"/>
      <c r="BS5" s="645" t="s">
        <v>125</v>
      </c>
      <c r="BT5" s="645"/>
      <c r="BU5" s="645"/>
      <c r="BV5" s="645"/>
      <c r="BW5" s="645"/>
      <c r="BX5" s="645"/>
      <c r="BY5" s="645"/>
      <c r="BZ5" s="645"/>
      <c r="CA5" s="645"/>
      <c r="CB5" s="649"/>
      <c r="CD5" s="623" t="s">
        <v>218</v>
      </c>
      <c r="CE5" s="624"/>
      <c r="CF5" s="624"/>
      <c r="CG5" s="624"/>
      <c r="CH5" s="624"/>
      <c r="CI5" s="624"/>
      <c r="CJ5" s="624"/>
      <c r="CK5" s="624"/>
      <c r="CL5" s="624"/>
      <c r="CM5" s="624"/>
      <c r="CN5" s="624"/>
      <c r="CO5" s="624"/>
      <c r="CP5" s="624"/>
      <c r="CQ5" s="625"/>
      <c r="CR5" s="623" t="s">
        <v>224</v>
      </c>
      <c r="CS5" s="624"/>
      <c r="CT5" s="624"/>
      <c r="CU5" s="624"/>
      <c r="CV5" s="624"/>
      <c r="CW5" s="624"/>
      <c r="CX5" s="624"/>
      <c r="CY5" s="625"/>
      <c r="CZ5" s="623" t="s">
        <v>216</v>
      </c>
      <c r="DA5" s="624"/>
      <c r="DB5" s="624"/>
      <c r="DC5" s="625"/>
      <c r="DD5" s="623" t="s">
        <v>225</v>
      </c>
      <c r="DE5" s="624"/>
      <c r="DF5" s="624"/>
      <c r="DG5" s="624"/>
      <c r="DH5" s="624"/>
      <c r="DI5" s="624"/>
      <c r="DJ5" s="624"/>
      <c r="DK5" s="624"/>
      <c r="DL5" s="624"/>
      <c r="DM5" s="624"/>
      <c r="DN5" s="624"/>
      <c r="DO5" s="624"/>
      <c r="DP5" s="625"/>
      <c r="DQ5" s="623" t="s">
        <v>226</v>
      </c>
      <c r="DR5" s="624"/>
      <c r="DS5" s="624"/>
      <c r="DT5" s="624"/>
      <c r="DU5" s="624"/>
      <c r="DV5" s="624"/>
      <c r="DW5" s="624"/>
      <c r="DX5" s="624"/>
      <c r="DY5" s="624"/>
      <c r="DZ5" s="624"/>
      <c r="EA5" s="624"/>
      <c r="EB5" s="624"/>
      <c r="EC5" s="625"/>
    </row>
    <row r="6" spans="2:143" ht="11.25" customHeight="1" x14ac:dyDescent="0.2">
      <c r="B6" s="638" t="s">
        <v>227</v>
      </c>
      <c r="C6" s="639"/>
      <c r="D6" s="639"/>
      <c r="E6" s="639"/>
      <c r="F6" s="639"/>
      <c r="G6" s="639"/>
      <c r="H6" s="639"/>
      <c r="I6" s="639"/>
      <c r="J6" s="639"/>
      <c r="K6" s="639"/>
      <c r="L6" s="639"/>
      <c r="M6" s="639"/>
      <c r="N6" s="639"/>
      <c r="O6" s="639"/>
      <c r="P6" s="639"/>
      <c r="Q6" s="640"/>
      <c r="R6" s="641">
        <v>251847</v>
      </c>
      <c r="S6" s="642"/>
      <c r="T6" s="642"/>
      <c r="U6" s="642"/>
      <c r="V6" s="642"/>
      <c r="W6" s="642"/>
      <c r="X6" s="642"/>
      <c r="Y6" s="643"/>
      <c r="Z6" s="644">
        <v>0.9</v>
      </c>
      <c r="AA6" s="644"/>
      <c r="AB6" s="644"/>
      <c r="AC6" s="644"/>
      <c r="AD6" s="645">
        <v>251847</v>
      </c>
      <c r="AE6" s="645"/>
      <c r="AF6" s="645"/>
      <c r="AG6" s="645"/>
      <c r="AH6" s="645"/>
      <c r="AI6" s="645"/>
      <c r="AJ6" s="645"/>
      <c r="AK6" s="645"/>
      <c r="AL6" s="646">
        <v>1.5</v>
      </c>
      <c r="AM6" s="647"/>
      <c r="AN6" s="647"/>
      <c r="AO6" s="648"/>
      <c r="AP6" s="638" t="s">
        <v>228</v>
      </c>
      <c r="AQ6" s="639"/>
      <c r="AR6" s="639"/>
      <c r="AS6" s="639"/>
      <c r="AT6" s="639"/>
      <c r="AU6" s="639"/>
      <c r="AV6" s="639"/>
      <c r="AW6" s="639"/>
      <c r="AX6" s="639"/>
      <c r="AY6" s="639"/>
      <c r="AZ6" s="639"/>
      <c r="BA6" s="639"/>
      <c r="BB6" s="639"/>
      <c r="BC6" s="639"/>
      <c r="BD6" s="639"/>
      <c r="BE6" s="639"/>
      <c r="BF6" s="640"/>
      <c r="BG6" s="641">
        <v>3886059</v>
      </c>
      <c r="BH6" s="642"/>
      <c r="BI6" s="642"/>
      <c r="BJ6" s="642"/>
      <c r="BK6" s="642"/>
      <c r="BL6" s="642"/>
      <c r="BM6" s="642"/>
      <c r="BN6" s="643"/>
      <c r="BO6" s="644">
        <v>98.7</v>
      </c>
      <c r="BP6" s="644"/>
      <c r="BQ6" s="644"/>
      <c r="BR6" s="644"/>
      <c r="BS6" s="645" t="s">
        <v>229</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197858</v>
      </c>
      <c r="CS6" s="642"/>
      <c r="CT6" s="642"/>
      <c r="CU6" s="642"/>
      <c r="CV6" s="642"/>
      <c r="CW6" s="642"/>
      <c r="CX6" s="642"/>
      <c r="CY6" s="643"/>
      <c r="CZ6" s="635">
        <v>0.7</v>
      </c>
      <c r="DA6" s="636"/>
      <c r="DB6" s="636"/>
      <c r="DC6" s="655"/>
      <c r="DD6" s="650" t="s">
        <v>229</v>
      </c>
      <c r="DE6" s="642"/>
      <c r="DF6" s="642"/>
      <c r="DG6" s="642"/>
      <c r="DH6" s="642"/>
      <c r="DI6" s="642"/>
      <c r="DJ6" s="642"/>
      <c r="DK6" s="642"/>
      <c r="DL6" s="642"/>
      <c r="DM6" s="642"/>
      <c r="DN6" s="642"/>
      <c r="DO6" s="642"/>
      <c r="DP6" s="643"/>
      <c r="DQ6" s="650">
        <v>197383</v>
      </c>
      <c r="DR6" s="642"/>
      <c r="DS6" s="642"/>
      <c r="DT6" s="642"/>
      <c r="DU6" s="642"/>
      <c r="DV6" s="642"/>
      <c r="DW6" s="642"/>
      <c r="DX6" s="642"/>
      <c r="DY6" s="642"/>
      <c r="DZ6" s="642"/>
      <c r="EA6" s="642"/>
      <c r="EB6" s="642"/>
      <c r="EC6" s="651"/>
    </row>
    <row r="7" spans="2:143" ht="11.25" customHeight="1" x14ac:dyDescent="0.2">
      <c r="B7" s="638" t="s">
        <v>231</v>
      </c>
      <c r="C7" s="639"/>
      <c r="D7" s="639"/>
      <c r="E7" s="639"/>
      <c r="F7" s="639"/>
      <c r="G7" s="639"/>
      <c r="H7" s="639"/>
      <c r="I7" s="639"/>
      <c r="J7" s="639"/>
      <c r="K7" s="639"/>
      <c r="L7" s="639"/>
      <c r="M7" s="639"/>
      <c r="N7" s="639"/>
      <c r="O7" s="639"/>
      <c r="P7" s="639"/>
      <c r="Q7" s="640"/>
      <c r="R7" s="641">
        <v>5408</v>
      </c>
      <c r="S7" s="642"/>
      <c r="T7" s="642"/>
      <c r="U7" s="642"/>
      <c r="V7" s="642"/>
      <c r="W7" s="642"/>
      <c r="X7" s="642"/>
      <c r="Y7" s="643"/>
      <c r="Z7" s="644">
        <v>0</v>
      </c>
      <c r="AA7" s="644"/>
      <c r="AB7" s="644"/>
      <c r="AC7" s="644"/>
      <c r="AD7" s="645">
        <v>5408</v>
      </c>
      <c r="AE7" s="645"/>
      <c r="AF7" s="645"/>
      <c r="AG7" s="645"/>
      <c r="AH7" s="645"/>
      <c r="AI7" s="645"/>
      <c r="AJ7" s="645"/>
      <c r="AK7" s="645"/>
      <c r="AL7" s="646">
        <v>0</v>
      </c>
      <c r="AM7" s="647"/>
      <c r="AN7" s="647"/>
      <c r="AO7" s="648"/>
      <c r="AP7" s="638" t="s">
        <v>232</v>
      </c>
      <c r="AQ7" s="639"/>
      <c r="AR7" s="639"/>
      <c r="AS7" s="639"/>
      <c r="AT7" s="639"/>
      <c r="AU7" s="639"/>
      <c r="AV7" s="639"/>
      <c r="AW7" s="639"/>
      <c r="AX7" s="639"/>
      <c r="AY7" s="639"/>
      <c r="AZ7" s="639"/>
      <c r="BA7" s="639"/>
      <c r="BB7" s="639"/>
      <c r="BC7" s="639"/>
      <c r="BD7" s="639"/>
      <c r="BE7" s="639"/>
      <c r="BF7" s="640"/>
      <c r="BG7" s="641">
        <v>1507970</v>
      </c>
      <c r="BH7" s="642"/>
      <c r="BI7" s="642"/>
      <c r="BJ7" s="642"/>
      <c r="BK7" s="642"/>
      <c r="BL7" s="642"/>
      <c r="BM7" s="642"/>
      <c r="BN7" s="643"/>
      <c r="BO7" s="644">
        <v>38.299999999999997</v>
      </c>
      <c r="BP7" s="644"/>
      <c r="BQ7" s="644"/>
      <c r="BR7" s="644"/>
      <c r="BS7" s="645" t="s">
        <v>233</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3765587</v>
      </c>
      <c r="CS7" s="642"/>
      <c r="CT7" s="642"/>
      <c r="CU7" s="642"/>
      <c r="CV7" s="642"/>
      <c r="CW7" s="642"/>
      <c r="CX7" s="642"/>
      <c r="CY7" s="643"/>
      <c r="CZ7" s="644">
        <v>13.3</v>
      </c>
      <c r="DA7" s="644"/>
      <c r="DB7" s="644"/>
      <c r="DC7" s="644"/>
      <c r="DD7" s="650">
        <v>922245</v>
      </c>
      <c r="DE7" s="642"/>
      <c r="DF7" s="642"/>
      <c r="DG7" s="642"/>
      <c r="DH7" s="642"/>
      <c r="DI7" s="642"/>
      <c r="DJ7" s="642"/>
      <c r="DK7" s="642"/>
      <c r="DL7" s="642"/>
      <c r="DM7" s="642"/>
      <c r="DN7" s="642"/>
      <c r="DO7" s="642"/>
      <c r="DP7" s="643"/>
      <c r="DQ7" s="650">
        <v>2435521</v>
      </c>
      <c r="DR7" s="642"/>
      <c r="DS7" s="642"/>
      <c r="DT7" s="642"/>
      <c r="DU7" s="642"/>
      <c r="DV7" s="642"/>
      <c r="DW7" s="642"/>
      <c r="DX7" s="642"/>
      <c r="DY7" s="642"/>
      <c r="DZ7" s="642"/>
      <c r="EA7" s="642"/>
      <c r="EB7" s="642"/>
      <c r="EC7" s="651"/>
    </row>
    <row r="8" spans="2:143" ht="11.25" customHeight="1" x14ac:dyDescent="0.2">
      <c r="B8" s="638" t="s">
        <v>235</v>
      </c>
      <c r="C8" s="639"/>
      <c r="D8" s="639"/>
      <c r="E8" s="639"/>
      <c r="F8" s="639"/>
      <c r="G8" s="639"/>
      <c r="H8" s="639"/>
      <c r="I8" s="639"/>
      <c r="J8" s="639"/>
      <c r="K8" s="639"/>
      <c r="L8" s="639"/>
      <c r="M8" s="639"/>
      <c r="N8" s="639"/>
      <c r="O8" s="639"/>
      <c r="P8" s="639"/>
      <c r="Q8" s="640"/>
      <c r="R8" s="641">
        <v>7444</v>
      </c>
      <c r="S8" s="642"/>
      <c r="T8" s="642"/>
      <c r="U8" s="642"/>
      <c r="V8" s="642"/>
      <c r="W8" s="642"/>
      <c r="X8" s="642"/>
      <c r="Y8" s="643"/>
      <c r="Z8" s="644">
        <v>0</v>
      </c>
      <c r="AA8" s="644"/>
      <c r="AB8" s="644"/>
      <c r="AC8" s="644"/>
      <c r="AD8" s="645">
        <v>7444</v>
      </c>
      <c r="AE8" s="645"/>
      <c r="AF8" s="645"/>
      <c r="AG8" s="645"/>
      <c r="AH8" s="645"/>
      <c r="AI8" s="645"/>
      <c r="AJ8" s="645"/>
      <c r="AK8" s="645"/>
      <c r="AL8" s="646">
        <v>0</v>
      </c>
      <c r="AM8" s="647"/>
      <c r="AN8" s="647"/>
      <c r="AO8" s="648"/>
      <c r="AP8" s="638" t="s">
        <v>236</v>
      </c>
      <c r="AQ8" s="639"/>
      <c r="AR8" s="639"/>
      <c r="AS8" s="639"/>
      <c r="AT8" s="639"/>
      <c r="AU8" s="639"/>
      <c r="AV8" s="639"/>
      <c r="AW8" s="639"/>
      <c r="AX8" s="639"/>
      <c r="AY8" s="639"/>
      <c r="AZ8" s="639"/>
      <c r="BA8" s="639"/>
      <c r="BB8" s="639"/>
      <c r="BC8" s="639"/>
      <c r="BD8" s="639"/>
      <c r="BE8" s="639"/>
      <c r="BF8" s="640"/>
      <c r="BG8" s="641">
        <v>67865</v>
      </c>
      <c r="BH8" s="642"/>
      <c r="BI8" s="642"/>
      <c r="BJ8" s="642"/>
      <c r="BK8" s="642"/>
      <c r="BL8" s="642"/>
      <c r="BM8" s="642"/>
      <c r="BN8" s="643"/>
      <c r="BO8" s="644">
        <v>1.7</v>
      </c>
      <c r="BP8" s="644"/>
      <c r="BQ8" s="644"/>
      <c r="BR8" s="644"/>
      <c r="BS8" s="650" t="s">
        <v>233</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9731092</v>
      </c>
      <c r="CS8" s="642"/>
      <c r="CT8" s="642"/>
      <c r="CU8" s="642"/>
      <c r="CV8" s="642"/>
      <c r="CW8" s="642"/>
      <c r="CX8" s="642"/>
      <c r="CY8" s="643"/>
      <c r="CZ8" s="644">
        <v>34.299999999999997</v>
      </c>
      <c r="DA8" s="644"/>
      <c r="DB8" s="644"/>
      <c r="DC8" s="644"/>
      <c r="DD8" s="650">
        <v>20831</v>
      </c>
      <c r="DE8" s="642"/>
      <c r="DF8" s="642"/>
      <c r="DG8" s="642"/>
      <c r="DH8" s="642"/>
      <c r="DI8" s="642"/>
      <c r="DJ8" s="642"/>
      <c r="DK8" s="642"/>
      <c r="DL8" s="642"/>
      <c r="DM8" s="642"/>
      <c r="DN8" s="642"/>
      <c r="DO8" s="642"/>
      <c r="DP8" s="643"/>
      <c r="DQ8" s="650">
        <v>4440187</v>
      </c>
      <c r="DR8" s="642"/>
      <c r="DS8" s="642"/>
      <c r="DT8" s="642"/>
      <c r="DU8" s="642"/>
      <c r="DV8" s="642"/>
      <c r="DW8" s="642"/>
      <c r="DX8" s="642"/>
      <c r="DY8" s="642"/>
      <c r="DZ8" s="642"/>
      <c r="EA8" s="642"/>
      <c r="EB8" s="642"/>
      <c r="EC8" s="651"/>
    </row>
    <row r="9" spans="2:143" ht="11.25" customHeight="1" x14ac:dyDescent="0.2">
      <c r="B9" s="638" t="s">
        <v>238</v>
      </c>
      <c r="C9" s="639"/>
      <c r="D9" s="639"/>
      <c r="E9" s="639"/>
      <c r="F9" s="639"/>
      <c r="G9" s="639"/>
      <c r="H9" s="639"/>
      <c r="I9" s="639"/>
      <c r="J9" s="639"/>
      <c r="K9" s="639"/>
      <c r="L9" s="639"/>
      <c r="M9" s="639"/>
      <c r="N9" s="639"/>
      <c r="O9" s="639"/>
      <c r="P9" s="639"/>
      <c r="Q9" s="640"/>
      <c r="R9" s="641">
        <v>7639</v>
      </c>
      <c r="S9" s="642"/>
      <c r="T9" s="642"/>
      <c r="U9" s="642"/>
      <c r="V9" s="642"/>
      <c r="W9" s="642"/>
      <c r="X9" s="642"/>
      <c r="Y9" s="643"/>
      <c r="Z9" s="644">
        <v>0</v>
      </c>
      <c r="AA9" s="644"/>
      <c r="AB9" s="644"/>
      <c r="AC9" s="644"/>
      <c r="AD9" s="645">
        <v>7639</v>
      </c>
      <c r="AE9" s="645"/>
      <c r="AF9" s="645"/>
      <c r="AG9" s="645"/>
      <c r="AH9" s="645"/>
      <c r="AI9" s="645"/>
      <c r="AJ9" s="645"/>
      <c r="AK9" s="645"/>
      <c r="AL9" s="646">
        <v>0</v>
      </c>
      <c r="AM9" s="647"/>
      <c r="AN9" s="647"/>
      <c r="AO9" s="648"/>
      <c r="AP9" s="638" t="s">
        <v>239</v>
      </c>
      <c r="AQ9" s="639"/>
      <c r="AR9" s="639"/>
      <c r="AS9" s="639"/>
      <c r="AT9" s="639"/>
      <c r="AU9" s="639"/>
      <c r="AV9" s="639"/>
      <c r="AW9" s="639"/>
      <c r="AX9" s="639"/>
      <c r="AY9" s="639"/>
      <c r="AZ9" s="639"/>
      <c r="BA9" s="639"/>
      <c r="BB9" s="639"/>
      <c r="BC9" s="639"/>
      <c r="BD9" s="639"/>
      <c r="BE9" s="639"/>
      <c r="BF9" s="640"/>
      <c r="BG9" s="641">
        <v>1255603</v>
      </c>
      <c r="BH9" s="642"/>
      <c r="BI9" s="642"/>
      <c r="BJ9" s="642"/>
      <c r="BK9" s="642"/>
      <c r="BL9" s="642"/>
      <c r="BM9" s="642"/>
      <c r="BN9" s="643"/>
      <c r="BO9" s="644">
        <v>31.9</v>
      </c>
      <c r="BP9" s="644"/>
      <c r="BQ9" s="644"/>
      <c r="BR9" s="644"/>
      <c r="BS9" s="650" t="s">
        <v>125</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2440176</v>
      </c>
      <c r="CS9" s="642"/>
      <c r="CT9" s="642"/>
      <c r="CU9" s="642"/>
      <c r="CV9" s="642"/>
      <c r="CW9" s="642"/>
      <c r="CX9" s="642"/>
      <c r="CY9" s="643"/>
      <c r="CZ9" s="644">
        <v>8.6</v>
      </c>
      <c r="DA9" s="644"/>
      <c r="DB9" s="644"/>
      <c r="DC9" s="644"/>
      <c r="DD9" s="650">
        <v>175130</v>
      </c>
      <c r="DE9" s="642"/>
      <c r="DF9" s="642"/>
      <c r="DG9" s="642"/>
      <c r="DH9" s="642"/>
      <c r="DI9" s="642"/>
      <c r="DJ9" s="642"/>
      <c r="DK9" s="642"/>
      <c r="DL9" s="642"/>
      <c r="DM9" s="642"/>
      <c r="DN9" s="642"/>
      <c r="DO9" s="642"/>
      <c r="DP9" s="643"/>
      <c r="DQ9" s="650">
        <v>1934787</v>
      </c>
      <c r="DR9" s="642"/>
      <c r="DS9" s="642"/>
      <c r="DT9" s="642"/>
      <c r="DU9" s="642"/>
      <c r="DV9" s="642"/>
      <c r="DW9" s="642"/>
      <c r="DX9" s="642"/>
      <c r="DY9" s="642"/>
      <c r="DZ9" s="642"/>
      <c r="EA9" s="642"/>
      <c r="EB9" s="642"/>
      <c r="EC9" s="651"/>
    </row>
    <row r="10" spans="2:143" ht="11.25" customHeight="1" x14ac:dyDescent="0.2">
      <c r="B10" s="638" t="s">
        <v>241</v>
      </c>
      <c r="C10" s="639"/>
      <c r="D10" s="639"/>
      <c r="E10" s="639"/>
      <c r="F10" s="639"/>
      <c r="G10" s="639"/>
      <c r="H10" s="639"/>
      <c r="I10" s="639"/>
      <c r="J10" s="639"/>
      <c r="K10" s="639"/>
      <c r="L10" s="639"/>
      <c r="M10" s="639"/>
      <c r="N10" s="639"/>
      <c r="O10" s="639"/>
      <c r="P10" s="639"/>
      <c r="Q10" s="640"/>
      <c r="R10" s="641" t="s">
        <v>233</v>
      </c>
      <c r="S10" s="642"/>
      <c r="T10" s="642"/>
      <c r="U10" s="642"/>
      <c r="V10" s="642"/>
      <c r="W10" s="642"/>
      <c r="X10" s="642"/>
      <c r="Y10" s="643"/>
      <c r="Z10" s="644" t="s">
        <v>233</v>
      </c>
      <c r="AA10" s="644"/>
      <c r="AB10" s="644"/>
      <c r="AC10" s="644"/>
      <c r="AD10" s="645" t="s">
        <v>125</v>
      </c>
      <c r="AE10" s="645"/>
      <c r="AF10" s="645"/>
      <c r="AG10" s="645"/>
      <c r="AH10" s="645"/>
      <c r="AI10" s="645"/>
      <c r="AJ10" s="645"/>
      <c r="AK10" s="645"/>
      <c r="AL10" s="646" t="s">
        <v>233</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72515</v>
      </c>
      <c r="BH10" s="642"/>
      <c r="BI10" s="642"/>
      <c r="BJ10" s="642"/>
      <c r="BK10" s="642"/>
      <c r="BL10" s="642"/>
      <c r="BM10" s="642"/>
      <c r="BN10" s="643"/>
      <c r="BO10" s="644">
        <v>1.8</v>
      </c>
      <c r="BP10" s="644"/>
      <c r="BQ10" s="644"/>
      <c r="BR10" s="644"/>
      <c r="BS10" s="650" t="s">
        <v>233</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4053</v>
      </c>
      <c r="CS10" s="642"/>
      <c r="CT10" s="642"/>
      <c r="CU10" s="642"/>
      <c r="CV10" s="642"/>
      <c r="CW10" s="642"/>
      <c r="CX10" s="642"/>
      <c r="CY10" s="643"/>
      <c r="CZ10" s="644">
        <v>0</v>
      </c>
      <c r="DA10" s="644"/>
      <c r="DB10" s="644"/>
      <c r="DC10" s="644"/>
      <c r="DD10" s="650" t="s">
        <v>172</v>
      </c>
      <c r="DE10" s="642"/>
      <c r="DF10" s="642"/>
      <c r="DG10" s="642"/>
      <c r="DH10" s="642"/>
      <c r="DI10" s="642"/>
      <c r="DJ10" s="642"/>
      <c r="DK10" s="642"/>
      <c r="DL10" s="642"/>
      <c r="DM10" s="642"/>
      <c r="DN10" s="642"/>
      <c r="DO10" s="642"/>
      <c r="DP10" s="643"/>
      <c r="DQ10" s="650">
        <v>4053</v>
      </c>
      <c r="DR10" s="642"/>
      <c r="DS10" s="642"/>
      <c r="DT10" s="642"/>
      <c r="DU10" s="642"/>
      <c r="DV10" s="642"/>
      <c r="DW10" s="642"/>
      <c r="DX10" s="642"/>
      <c r="DY10" s="642"/>
      <c r="DZ10" s="642"/>
      <c r="EA10" s="642"/>
      <c r="EB10" s="642"/>
      <c r="EC10" s="651"/>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125</v>
      </c>
      <c r="S11" s="642"/>
      <c r="T11" s="642"/>
      <c r="U11" s="642"/>
      <c r="V11" s="642"/>
      <c r="W11" s="642"/>
      <c r="X11" s="642"/>
      <c r="Y11" s="643"/>
      <c r="Z11" s="644" t="s">
        <v>125</v>
      </c>
      <c r="AA11" s="644"/>
      <c r="AB11" s="644"/>
      <c r="AC11" s="644"/>
      <c r="AD11" s="645" t="s">
        <v>172</v>
      </c>
      <c r="AE11" s="645"/>
      <c r="AF11" s="645"/>
      <c r="AG11" s="645"/>
      <c r="AH11" s="645"/>
      <c r="AI11" s="645"/>
      <c r="AJ11" s="645"/>
      <c r="AK11" s="645"/>
      <c r="AL11" s="646" t="s">
        <v>233</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111987</v>
      </c>
      <c r="BH11" s="642"/>
      <c r="BI11" s="642"/>
      <c r="BJ11" s="642"/>
      <c r="BK11" s="642"/>
      <c r="BL11" s="642"/>
      <c r="BM11" s="642"/>
      <c r="BN11" s="643"/>
      <c r="BO11" s="644">
        <v>2.8</v>
      </c>
      <c r="BP11" s="644"/>
      <c r="BQ11" s="644"/>
      <c r="BR11" s="644"/>
      <c r="BS11" s="650" t="s">
        <v>125</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2238925</v>
      </c>
      <c r="CS11" s="642"/>
      <c r="CT11" s="642"/>
      <c r="CU11" s="642"/>
      <c r="CV11" s="642"/>
      <c r="CW11" s="642"/>
      <c r="CX11" s="642"/>
      <c r="CY11" s="643"/>
      <c r="CZ11" s="644">
        <v>7.9</v>
      </c>
      <c r="DA11" s="644"/>
      <c r="DB11" s="644"/>
      <c r="DC11" s="644"/>
      <c r="DD11" s="650">
        <v>1258857</v>
      </c>
      <c r="DE11" s="642"/>
      <c r="DF11" s="642"/>
      <c r="DG11" s="642"/>
      <c r="DH11" s="642"/>
      <c r="DI11" s="642"/>
      <c r="DJ11" s="642"/>
      <c r="DK11" s="642"/>
      <c r="DL11" s="642"/>
      <c r="DM11" s="642"/>
      <c r="DN11" s="642"/>
      <c r="DO11" s="642"/>
      <c r="DP11" s="643"/>
      <c r="DQ11" s="650">
        <v>942465</v>
      </c>
      <c r="DR11" s="642"/>
      <c r="DS11" s="642"/>
      <c r="DT11" s="642"/>
      <c r="DU11" s="642"/>
      <c r="DV11" s="642"/>
      <c r="DW11" s="642"/>
      <c r="DX11" s="642"/>
      <c r="DY11" s="642"/>
      <c r="DZ11" s="642"/>
      <c r="EA11" s="642"/>
      <c r="EB11" s="642"/>
      <c r="EC11" s="651"/>
    </row>
    <row r="12" spans="2:143" ht="11.25" customHeight="1" x14ac:dyDescent="0.2">
      <c r="B12" s="638" t="s">
        <v>247</v>
      </c>
      <c r="C12" s="639"/>
      <c r="D12" s="639"/>
      <c r="E12" s="639"/>
      <c r="F12" s="639"/>
      <c r="G12" s="639"/>
      <c r="H12" s="639"/>
      <c r="I12" s="639"/>
      <c r="J12" s="639"/>
      <c r="K12" s="639"/>
      <c r="L12" s="639"/>
      <c r="M12" s="639"/>
      <c r="N12" s="639"/>
      <c r="O12" s="639"/>
      <c r="P12" s="639"/>
      <c r="Q12" s="640"/>
      <c r="R12" s="641">
        <v>775276</v>
      </c>
      <c r="S12" s="642"/>
      <c r="T12" s="642"/>
      <c r="U12" s="642"/>
      <c r="V12" s="642"/>
      <c r="W12" s="642"/>
      <c r="X12" s="642"/>
      <c r="Y12" s="643"/>
      <c r="Z12" s="644">
        <v>2.6</v>
      </c>
      <c r="AA12" s="644"/>
      <c r="AB12" s="644"/>
      <c r="AC12" s="644"/>
      <c r="AD12" s="645">
        <v>775276</v>
      </c>
      <c r="AE12" s="645"/>
      <c r="AF12" s="645"/>
      <c r="AG12" s="645"/>
      <c r="AH12" s="645"/>
      <c r="AI12" s="645"/>
      <c r="AJ12" s="645"/>
      <c r="AK12" s="645"/>
      <c r="AL12" s="646">
        <v>4.8</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1924663</v>
      </c>
      <c r="BH12" s="642"/>
      <c r="BI12" s="642"/>
      <c r="BJ12" s="642"/>
      <c r="BK12" s="642"/>
      <c r="BL12" s="642"/>
      <c r="BM12" s="642"/>
      <c r="BN12" s="643"/>
      <c r="BO12" s="644">
        <v>48.9</v>
      </c>
      <c r="BP12" s="644"/>
      <c r="BQ12" s="644"/>
      <c r="BR12" s="644"/>
      <c r="BS12" s="650" t="s">
        <v>233</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1000218</v>
      </c>
      <c r="CS12" s="642"/>
      <c r="CT12" s="642"/>
      <c r="CU12" s="642"/>
      <c r="CV12" s="642"/>
      <c r="CW12" s="642"/>
      <c r="CX12" s="642"/>
      <c r="CY12" s="643"/>
      <c r="CZ12" s="644">
        <v>3.5</v>
      </c>
      <c r="DA12" s="644"/>
      <c r="DB12" s="644"/>
      <c r="DC12" s="644"/>
      <c r="DD12" s="650">
        <v>8466</v>
      </c>
      <c r="DE12" s="642"/>
      <c r="DF12" s="642"/>
      <c r="DG12" s="642"/>
      <c r="DH12" s="642"/>
      <c r="DI12" s="642"/>
      <c r="DJ12" s="642"/>
      <c r="DK12" s="642"/>
      <c r="DL12" s="642"/>
      <c r="DM12" s="642"/>
      <c r="DN12" s="642"/>
      <c r="DO12" s="642"/>
      <c r="DP12" s="643"/>
      <c r="DQ12" s="650">
        <v>248592</v>
      </c>
      <c r="DR12" s="642"/>
      <c r="DS12" s="642"/>
      <c r="DT12" s="642"/>
      <c r="DU12" s="642"/>
      <c r="DV12" s="642"/>
      <c r="DW12" s="642"/>
      <c r="DX12" s="642"/>
      <c r="DY12" s="642"/>
      <c r="DZ12" s="642"/>
      <c r="EA12" s="642"/>
      <c r="EB12" s="642"/>
      <c r="EC12" s="651"/>
    </row>
    <row r="13" spans="2:143" ht="11.25" customHeight="1" x14ac:dyDescent="0.2">
      <c r="B13" s="638" t="s">
        <v>250</v>
      </c>
      <c r="C13" s="639"/>
      <c r="D13" s="639"/>
      <c r="E13" s="639"/>
      <c r="F13" s="639"/>
      <c r="G13" s="639"/>
      <c r="H13" s="639"/>
      <c r="I13" s="639"/>
      <c r="J13" s="639"/>
      <c r="K13" s="639"/>
      <c r="L13" s="639"/>
      <c r="M13" s="639"/>
      <c r="N13" s="639"/>
      <c r="O13" s="639"/>
      <c r="P13" s="639"/>
      <c r="Q13" s="640"/>
      <c r="R13" s="641">
        <v>9000</v>
      </c>
      <c r="S13" s="642"/>
      <c r="T13" s="642"/>
      <c r="U13" s="642"/>
      <c r="V13" s="642"/>
      <c r="W13" s="642"/>
      <c r="X13" s="642"/>
      <c r="Y13" s="643"/>
      <c r="Z13" s="644">
        <v>0</v>
      </c>
      <c r="AA13" s="644"/>
      <c r="AB13" s="644"/>
      <c r="AC13" s="644"/>
      <c r="AD13" s="645">
        <v>9000</v>
      </c>
      <c r="AE13" s="645"/>
      <c r="AF13" s="645"/>
      <c r="AG13" s="645"/>
      <c r="AH13" s="645"/>
      <c r="AI13" s="645"/>
      <c r="AJ13" s="645"/>
      <c r="AK13" s="645"/>
      <c r="AL13" s="646">
        <v>0.1</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1905995</v>
      </c>
      <c r="BH13" s="642"/>
      <c r="BI13" s="642"/>
      <c r="BJ13" s="642"/>
      <c r="BK13" s="642"/>
      <c r="BL13" s="642"/>
      <c r="BM13" s="642"/>
      <c r="BN13" s="643"/>
      <c r="BO13" s="644">
        <v>48.4</v>
      </c>
      <c r="BP13" s="644"/>
      <c r="BQ13" s="644"/>
      <c r="BR13" s="644"/>
      <c r="BS13" s="650" t="s">
        <v>172</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2577443</v>
      </c>
      <c r="CS13" s="642"/>
      <c r="CT13" s="642"/>
      <c r="CU13" s="642"/>
      <c r="CV13" s="642"/>
      <c r="CW13" s="642"/>
      <c r="CX13" s="642"/>
      <c r="CY13" s="643"/>
      <c r="CZ13" s="644">
        <v>9.1</v>
      </c>
      <c r="DA13" s="644"/>
      <c r="DB13" s="644"/>
      <c r="DC13" s="644"/>
      <c r="DD13" s="650">
        <v>1454097</v>
      </c>
      <c r="DE13" s="642"/>
      <c r="DF13" s="642"/>
      <c r="DG13" s="642"/>
      <c r="DH13" s="642"/>
      <c r="DI13" s="642"/>
      <c r="DJ13" s="642"/>
      <c r="DK13" s="642"/>
      <c r="DL13" s="642"/>
      <c r="DM13" s="642"/>
      <c r="DN13" s="642"/>
      <c r="DO13" s="642"/>
      <c r="DP13" s="643"/>
      <c r="DQ13" s="650">
        <v>1327060</v>
      </c>
      <c r="DR13" s="642"/>
      <c r="DS13" s="642"/>
      <c r="DT13" s="642"/>
      <c r="DU13" s="642"/>
      <c r="DV13" s="642"/>
      <c r="DW13" s="642"/>
      <c r="DX13" s="642"/>
      <c r="DY13" s="642"/>
      <c r="DZ13" s="642"/>
      <c r="EA13" s="642"/>
      <c r="EB13" s="642"/>
      <c r="EC13" s="651"/>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125</v>
      </c>
      <c r="S14" s="642"/>
      <c r="T14" s="642"/>
      <c r="U14" s="642"/>
      <c r="V14" s="642"/>
      <c r="W14" s="642"/>
      <c r="X14" s="642"/>
      <c r="Y14" s="643"/>
      <c r="Z14" s="644" t="s">
        <v>233</v>
      </c>
      <c r="AA14" s="644"/>
      <c r="AB14" s="644"/>
      <c r="AC14" s="644"/>
      <c r="AD14" s="645" t="s">
        <v>125</v>
      </c>
      <c r="AE14" s="645"/>
      <c r="AF14" s="645"/>
      <c r="AG14" s="645"/>
      <c r="AH14" s="645"/>
      <c r="AI14" s="645"/>
      <c r="AJ14" s="645"/>
      <c r="AK14" s="645"/>
      <c r="AL14" s="646" t="s">
        <v>125</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177736</v>
      </c>
      <c r="BH14" s="642"/>
      <c r="BI14" s="642"/>
      <c r="BJ14" s="642"/>
      <c r="BK14" s="642"/>
      <c r="BL14" s="642"/>
      <c r="BM14" s="642"/>
      <c r="BN14" s="643"/>
      <c r="BO14" s="644">
        <v>4.5</v>
      </c>
      <c r="BP14" s="644"/>
      <c r="BQ14" s="644"/>
      <c r="BR14" s="644"/>
      <c r="BS14" s="650" t="s">
        <v>125</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1044879</v>
      </c>
      <c r="CS14" s="642"/>
      <c r="CT14" s="642"/>
      <c r="CU14" s="642"/>
      <c r="CV14" s="642"/>
      <c r="CW14" s="642"/>
      <c r="CX14" s="642"/>
      <c r="CY14" s="643"/>
      <c r="CZ14" s="644">
        <v>3.7</v>
      </c>
      <c r="DA14" s="644"/>
      <c r="DB14" s="644"/>
      <c r="DC14" s="644"/>
      <c r="DD14" s="650">
        <v>82332</v>
      </c>
      <c r="DE14" s="642"/>
      <c r="DF14" s="642"/>
      <c r="DG14" s="642"/>
      <c r="DH14" s="642"/>
      <c r="DI14" s="642"/>
      <c r="DJ14" s="642"/>
      <c r="DK14" s="642"/>
      <c r="DL14" s="642"/>
      <c r="DM14" s="642"/>
      <c r="DN14" s="642"/>
      <c r="DO14" s="642"/>
      <c r="DP14" s="643"/>
      <c r="DQ14" s="650">
        <v>962614</v>
      </c>
      <c r="DR14" s="642"/>
      <c r="DS14" s="642"/>
      <c r="DT14" s="642"/>
      <c r="DU14" s="642"/>
      <c r="DV14" s="642"/>
      <c r="DW14" s="642"/>
      <c r="DX14" s="642"/>
      <c r="DY14" s="642"/>
      <c r="DZ14" s="642"/>
      <c r="EA14" s="642"/>
      <c r="EB14" s="642"/>
      <c r="EC14" s="651"/>
    </row>
    <row r="15" spans="2:143" ht="11.25" customHeight="1" x14ac:dyDescent="0.2">
      <c r="B15" s="638" t="s">
        <v>256</v>
      </c>
      <c r="C15" s="639"/>
      <c r="D15" s="639"/>
      <c r="E15" s="639"/>
      <c r="F15" s="639"/>
      <c r="G15" s="639"/>
      <c r="H15" s="639"/>
      <c r="I15" s="639"/>
      <c r="J15" s="639"/>
      <c r="K15" s="639"/>
      <c r="L15" s="639"/>
      <c r="M15" s="639"/>
      <c r="N15" s="639"/>
      <c r="O15" s="639"/>
      <c r="P15" s="639"/>
      <c r="Q15" s="640"/>
      <c r="R15" s="641">
        <v>51349</v>
      </c>
      <c r="S15" s="642"/>
      <c r="T15" s="642"/>
      <c r="U15" s="642"/>
      <c r="V15" s="642"/>
      <c r="W15" s="642"/>
      <c r="X15" s="642"/>
      <c r="Y15" s="643"/>
      <c r="Z15" s="644">
        <v>0.2</v>
      </c>
      <c r="AA15" s="644"/>
      <c r="AB15" s="644"/>
      <c r="AC15" s="644"/>
      <c r="AD15" s="645">
        <v>51349</v>
      </c>
      <c r="AE15" s="645"/>
      <c r="AF15" s="645"/>
      <c r="AG15" s="645"/>
      <c r="AH15" s="645"/>
      <c r="AI15" s="645"/>
      <c r="AJ15" s="645"/>
      <c r="AK15" s="645"/>
      <c r="AL15" s="646">
        <v>0.3</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275690</v>
      </c>
      <c r="BH15" s="642"/>
      <c r="BI15" s="642"/>
      <c r="BJ15" s="642"/>
      <c r="BK15" s="642"/>
      <c r="BL15" s="642"/>
      <c r="BM15" s="642"/>
      <c r="BN15" s="643"/>
      <c r="BO15" s="644">
        <v>7</v>
      </c>
      <c r="BP15" s="644"/>
      <c r="BQ15" s="644"/>
      <c r="BR15" s="644"/>
      <c r="BS15" s="650" t="s">
        <v>233</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1768716</v>
      </c>
      <c r="CS15" s="642"/>
      <c r="CT15" s="642"/>
      <c r="CU15" s="642"/>
      <c r="CV15" s="642"/>
      <c r="CW15" s="642"/>
      <c r="CX15" s="642"/>
      <c r="CY15" s="643"/>
      <c r="CZ15" s="644">
        <v>6.2</v>
      </c>
      <c r="DA15" s="644"/>
      <c r="DB15" s="644"/>
      <c r="DC15" s="644"/>
      <c r="DD15" s="650">
        <v>336202</v>
      </c>
      <c r="DE15" s="642"/>
      <c r="DF15" s="642"/>
      <c r="DG15" s="642"/>
      <c r="DH15" s="642"/>
      <c r="DI15" s="642"/>
      <c r="DJ15" s="642"/>
      <c r="DK15" s="642"/>
      <c r="DL15" s="642"/>
      <c r="DM15" s="642"/>
      <c r="DN15" s="642"/>
      <c r="DO15" s="642"/>
      <c r="DP15" s="643"/>
      <c r="DQ15" s="650">
        <v>1460753</v>
      </c>
      <c r="DR15" s="642"/>
      <c r="DS15" s="642"/>
      <c r="DT15" s="642"/>
      <c r="DU15" s="642"/>
      <c r="DV15" s="642"/>
      <c r="DW15" s="642"/>
      <c r="DX15" s="642"/>
      <c r="DY15" s="642"/>
      <c r="DZ15" s="642"/>
      <c r="EA15" s="642"/>
      <c r="EB15" s="642"/>
      <c r="EC15" s="651"/>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125</v>
      </c>
      <c r="S16" s="642"/>
      <c r="T16" s="642"/>
      <c r="U16" s="642"/>
      <c r="V16" s="642"/>
      <c r="W16" s="642"/>
      <c r="X16" s="642"/>
      <c r="Y16" s="643"/>
      <c r="Z16" s="644" t="s">
        <v>233</v>
      </c>
      <c r="AA16" s="644"/>
      <c r="AB16" s="644"/>
      <c r="AC16" s="644"/>
      <c r="AD16" s="645" t="s">
        <v>172</v>
      </c>
      <c r="AE16" s="645"/>
      <c r="AF16" s="645"/>
      <c r="AG16" s="645"/>
      <c r="AH16" s="645"/>
      <c r="AI16" s="645"/>
      <c r="AJ16" s="645"/>
      <c r="AK16" s="645"/>
      <c r="AL16" s="646" t="s">
        <v>229</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125</v>
      </c>
      <c r="BH16" s="642"/>
      <c r="BI16" s="642"/>
      <c r="BJ16" s="642"/>
      <c r="BK16" s="642"/>
      <c r="BL16" s="642"/>
      <c r="BM16" s="642"/>
      <c r="BN16" s="643"/>
      <c r="BO16" s="644" t="s">
        <v>233</v>
      </c>
      <c r="BP16" s="644"/>
      <c r="BQ16" s="644"/>
      <c r="BR16" s="644"/>
      <c r="BS16" s="650" t="s">
        <v>233</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58229</v>
      </c>
      <c r="CS16" s="642"/>
      <c r="CT16" s="642"/>
      <c r="CU16" s="642"/>
      <c r="CV16" s="642"/>
      <c r="CW16" s="642"/>
      <c r="CX16" s="642"/>
      <c r="CY16" s="643"/>
      <c r="CZ16" s="644">
        <v>0.2</v>
      </c>
      <c r="DA16" s="644"/>
      <c r="DB16" s="644"/>
      <c r="DC16" s="644"/>
      <c r="DD16" s="650" t="s">
        <v>233</v>
      </c>
      <c r="DE16" s="642"/>
      <c r="DF16" s="642"/>
      <c r="DG16" s="642"/>
      <c r="DH16" s="642"/>
      <c r="DI16" s="642"/>
      <c r="DJ16" s="642"/>
      <c r="DK16" s="642"/>
      <c r="DL16" s="642"/>
      <c r="DM16" s="642"/>
      <c r="DN16" s="642"/>
      <c r="DO16" s="642"/>
      <c r="DP16" s="643"/>
      <c r="DQ16" s="650">
        <v>34547</v>
      </c>
      <c r="DR16" s="642"/>
      <c r="DS16" s="642"/>
      <c r="DT16" s="642"/>
      <c r="DU16" s="642"/>
      <c r="DV16" s="642"/>
      <c r="DW16" s="642"/>
      <c r="DX16" s="642"/>
      <c r="DY16" s="642"/>
      <c r="DZ16" s="642"/>
      <c r="EA16" s="642"/>
      <c r="EB16" s="642"/>
      <c r="EC16" s="651"/>
    </row>
    <row r="17" spans="2:133" ht="11.25" customHeight="1" x14ac:dyDescent="0.2">
      <c r="B17" s="638" t="s">
        <v>262</v>
      </c>
      <c r="C17" s="639"/>
      <c r="D17" s="639"/>
      <c r="E17" s="639"/>
      <c r="F17" s="639"/>
      <c r="G17" s="639"/>
      <c r="H17" s="639"/>
      <c r="I17" s="639"/>
      <c r="J17" s="639"/>
      <c r="K17" s="639"/>
      <c r="L17" s="639"/>
      <c r="M17" s="639"/>
      <c r="N17" s="639"/>
      <c r="O17" s="639"/>
      <c r="P17" s="639"/>
      <c r="Q17" s="640"/>
      <c r="R17" s="641">
        <v>14493</v>
      </c>
      <c r="S17" s="642"/>
      <c r="T17" s="642"/>
      <c r="U17" s="642"/>
      <c r="V17" s="642"/>
      <c r="W17" s="642"/>
      <c r="X17" s="642"/>
      <c r="Y17" s="643"/>
      <c r="Z17" s="644">
        <v>0</v>
      </c>
      <c r="AA17" s="644"/>
      <c r="AB17" s="644"/>
      <c r="AC17" s="644"/>
      <c r="AD17" s="645">
        <v>14493</v>
      </c>
      <c r="AE17" s="645"/>
      <c r="AF17" s="645"/>
      <c r="AG17" s="645"/>
      <c r="AH17" s="645"/>
      <c r="AI17" s="645"/>
      <c r="AJ17" s="645"/>
      <c r="AK17" s="645"/>
      <c r="AL17" s="646">
        <v>0.1</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125</v>
      </c>
      <c r="BH17" s="642"/>
      <c r="BI17" s="642"/>
      <c r="BJ17" s="642"/>
      <c r="BK17" s="642"/>
      <c r="BL17" s="642"/>
      <c r="BM17" s="642"/>
      <c r="BN17" s="643"/>
      <c r="BO17" s="644" t="s">
        <v>233</v>
      </c>
      <c r="BP17" s="644"/>
      <c r="BQ17" s="644"/>
      <c r="BR17" s="644"/>
      <c r="BS17" s="650" t="s">
        <v>233</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3552105</v>
      </c>
      <c r="CS17" s="642"/>
      <c r="CT17" s="642"/>
      <c r="CU17" s="642"/>
      <c r="CV17" s="642"/>
      <c r="CW17" s="642"/>
      <c r="CX17" s="642"/>
      <c r="CY17" s="643"/>
      <c r="CZ17" s="644">
        <v>12.5</v>
      </c>
      <c r="DA17" s="644"/>
      <c r="DB17" s="644"/>
      <c r="DC17" s="644"/>
      <c r="DD17" s="650" t="s">
        <v>125</v>
      </c>
      <c r="DE17" s="642"/>
      <c r="DF17" s="642"/>
      <c r="DG17" s="642"/>
      <c r="DH17" s="642"/>
      <c r="DI17" s="642"/>
      <c r="DJ17" s="642"/>
      <c r="DK17" s="642"/>
      <c r="DL17" s="642"/>
      <c r="DM17" s="642"/>
      <c r="DN17" s="642"/>
      <c r="DO17" s="642"/>
      <c r="DP17" s="643"/>
      <c r="DQ17" s="650">
        <v>3446553</v>
      </c>
      <c r="DR17" s="642"/>
      <c r="DS17" s="642"/>
      <c r="DT17" s="642"/>
      <c r="DU17" s="642"/>
      <c r="DV17" s="642"/>
      <c r="DW17" s="642"/>
      <c r="DX17" s="642"/>
      <c r="DY17" s="642"/>
      <c r="DZ17" s="642"/>
      <c r="EA17" s="642"/>
      <c r="EB17" s="642"/>
      <c r="EC17" s="651"/>
    </row>
    <row r="18" spans="2:133" ht="11.25" customHeight="1" x14ac:dyDescent="0.2">
      <c r="B18" s="638" t="s">
        <v>265</v>
      </c>
      <c r="C18" s="639"/>
      <c r="D18" s="639"/>
      <c r="E18" s="639"/>
      <c r="F18" s="639"/>
      <c r="G18" s="639"/>
      <c r="H18" s="639"/>
      <c r="I18" s="639"/>
      <c r="J18" s="639"/>
      <c r="K18" s="639"/>
      <c r="L18" s="639"/>
      <c r="M18" s="639"/>
      <c r="N18" s="639"/>
      <c r="O18" s="639"/>
      <c r="P18" s="639"/>
      <c r="Q18" s="640"/>
      <c r="R18" s="641">
        <v>11954072</v>
      </c>
      <c r="S18" s="642"/>
      <c r="T18" s="642"/>
      <c r="U18" s="642"/>
      <c r="V18" s="642"/>
      <c r="W18" s="642"/>
      <c r="X18" s="642"/>
      <c r="Y18" s="643"/>
      <c r="Z18" s="644">
        <v>40.700000000000003</v>
      </c>
      <c r="AA18" s="644"/>
      <c r="AB18" s="644"/>
      <c r="AC18" s="644"/>
      <c r="AD18" s="645">
        <v>11189532</v>
      </c>
      <c r="AE18" s="645"/>
      <c r="AF18" s="645"/>
      <c r="AG18" s="645"/>
      <c r="AH18" s="645"/>
      <c r="AI18" s="645"/>
      <c r="AJ18" s="645"/>
      <c r="AK18" s="645"/>
      <c r="AL18" s="646">
        <v>68.8</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233</v>
      </c>
      <c r="BH18" s="642"/>
      <c r="BI18" s="642"/>
      <c r="BJ18" s="642"/>
      <c r="BK18" s="642"/>
      <c r="BL18" s="642"/>
      <c r="BM18" s="642"/>
      <c r="BN18" s="643"/>
      <c r="BO18" s="644" t="s">
        <v>229</v>
      </c>
      <c r="BP18" s="644"/>
      <c r="BQ18" s="644"/>
      <c r="BR18" s="644"/>
      <c r="BS18" s="650" t="s">
        <v>233</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125</v>
      </c>
      <c r="CS18" s="642"/>
      <c r="CT18" s="642"/>
      <c r="CU18" s="642"/>
      <c r="CV18" s="642"/>
      <c r="CW18" s="642"/>
      <c r="CX18" s="642"/>
      <c r="CY18" s="643"/>
      <c r="CZ18" s="644" t="s">
        <v>233</v>
      </c>
      <c r="DA18" s="644"/>
      <c r="DB18" s="644"/>
      <c r="DC18" s="644"/>
      <c r="DD18" s="650" t="s">
        <v>233</v>
      </c>
      <c r="DE18" s="642"/>
      <c r="DF18" s="642"/>
      <c r="DG18" s="642"/>
      <c r="DH18" s="642"/>
      <c r="DI18" s="642"/>
      <c r="DJ18" s="642"/>
      <c r="DK18" s="642"/>
      <c r="DL18" s="642"/>
      <c r="DM18" s="642"/>
      <c r="DN18" s="642"/>
      <c r="DO18" s="642"/>
      <c r="DP18" s="643"/>
      <c r="DQ18" s="650" t="s">
        <v>125</v>
      </c>
      <c r="DR18" s="642"/>
      <c r="DS18" s="642"/>
      <c r="DT18" s="642"/>
      <c r="DU18" s="642"/>
      <c r="DV18" s="642"/>
      <c r="DW18" s="642"/>
      <c r="DX18" s="642"/>
      <c r="DY18" s="642"/>
      <c r="DZ18" s="642"/>
      <c r="EA18" s="642"/>
      <c r="EB18" s="642"/>
      <c r="EC18" s="651"/>
    </row>
    <row r="19" spans="2:133" ht="11.25" customHeight="1" x14ac:dyDescent="0.2">
      <c r="B19" s="638" t="s">
        <v>268</v>
      </c>
      <c r="C19" s="639"/>
      <c r="D19" s="639"/>
      <c r="E19" s="639"/>
      <c r="F19" s="639"/>
      <c r="G19" s="639"/>
      <c r="H19" s="639"/>
      <c r="I19" s="639"/>
      <c r="J19" s="639"/>
      <c r="K19" s="639"/>
      <c r="L19" s="639"/>
      <c r="M19" s="639"/>
      <c r="N19" s="639"/>
      <c r="O19" s="639"/>
      <c r="P19" s="639"/>
      <c r="Q19" s="640"/>
      <c r="R19" s="641">
        <v>11189532</v>
      </c>
      <c r="S19" s="642"/>
      <c r="T19" s="642"/>
      <c r="U19" s="642"/>
      <c r="V19" s="642"/>
      <c r="W19" s="642"/>
      <c r="X19" s="642"/>
      <c r="Y19" s="643"/>
      <c r="Z19" s="644">
        <v>38.1</v>
      </c>
      <c r="AA19" s="644"/>
      <c r="AB19" s="644"/>
      <c r="AC19" s="644"/>
      <c r="AD19" s="645">
        <v>11189532</v>
      </c>
      <c r="AE19" s="645"/>
      <c r="AF19" s="645"/>
      <c r="AG19" s="645"/>
      <c r="AH19" s="645"/>
      <c r="AI19" s="645"/>
      <c r="AJ19" s="645"/>
      <c r="AK19" s="645"/>
      <c r="AL19" s="646">
        <v>68.8</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52609</v>
      </c>
      <c r="BH19" s="642"/>
      <c r="BI19" s="642"/>
      <c r="BJ19" s="642"/>
      <c r="BK19" s="642"/>
      <c r="BL19" s="642"/>
      <c r="BM19" s="642"/>
      <c r="BN19" s="643"/>
      <c r="BO19" s="644">
        <v>1.3</v>
      </c>
      <c r="BP19" s="644"/>
      <c r="BQ19" s="644"/>
      <c r="BR19" s="644"/>
      <c r="BS19" s="650" t="s">
        <v>233</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233</v>
      </c>
      <c r="CS19" s="642"/>
      <c r="CT19" s="642"/>
      <c r="CU19" s="642"/>
      <c r="CV19" s="642"/>
      <c r="CW19" s="642"/>
      <c r="CX19" s="642"/>
      <c r="CY19" s="643"/>
      <c r="CZ19" s="644" t="s">
        <v>125</v>
      </c>
      <c r="DA19" s="644"/>
      <c r="DB19" s="644"/>
      <c r="DC19" s="644"/>
      <c r="DD19" s="650" t="s">
        <v>125</v>
      </c>
      <c r="DE19" s="642"/>
      <c r="DF19" s="642"/>
      <c r="DG19" s="642"/>
      <c r="DH19" s="642"/>
      <c r="DI19" s="642"/>
      <c r="DJ19" s="642"/>
      <c r="DK19" s="642"/>
      <c r="DL19" s="642"/>
      <c r="DM19" s="642"/>
      <c r="DN19" s="642"/>
      <c r="DO19" s="642"/>
      <c r="DP19" s="643"/>
      <c r="DQ19" s="650" t="s">
        <v>125</v>
      </c>
      <c r="DR19" s="642"/>
      <c r="DS19" s="642"/>
      <c r="DT19" s="642"/>
      <c r="DU19" s="642"/>
      <c r="DV19" s="642"/>
      <c r="DW19" s="642"/>
      <c r="DX19" s="642"/>
      <c r="DY19" s="642"/>
      <c r="DZ19" s="642"/>
      <c r="EA19" s="642"/>
      <c r="EB19" s="642"/>
      <c r="EC19" s="651"/>
    </row>
    <row r="20" spans="2:133" ht="11.25" customHeight="1" x14ac:dyDescent="0.2">
      <c r="B20" s="638" t="s">
        <v>271</v>
      </c>
      <c r="C20" s="639"/>
      <c r="D20" s="639"/>
      <c r="E20" s="639"/>
      <c r="F20" s="639"/>
      <c r="G20" s="639"/>
      <c r="H20" s="639"/>
      <c r="I20" s="639"/>
      <c r="J20" s="639"/>
      <c r="K20" s="639"/>
      <c r="L20" s="639"/>
      <c r="M20" s="639"/>
      <c r="N20" s="639"/>
      <c r="O20" s="639"/>
      <c r="P20" s="639"/>
      <c r="Q20" s="640"/>
      <c r="R20" s="641">
        <v>764540</v>
      </c>
      <c r="S20" s="642"/>
      <c r="T20" s="642"/>
      <c r="U20" s="642"/>
      <c r="V20" s="642"/>
      <c r="W20" s="642"/>
      <c r="X20" s="642"/>
      <c r="Y20" s="643"/>
      <c r="Z20" s="644">
        <v>2.6</v>
      </c>
      <c r="AA20" s="644"/>
      <c r="AB20" s="644"/>
      <c r="AC20" s="644"/>
      <c r="AD20" s="645" t="s">
        <v>233</v>
      </c>
      <c r="AE20" s="645"/>
      <c r="AF20" s="645"/>
      <c r="AG20" s="645"/>
      <c r="AH20" s="645"/>
      <c r="AI20" s="645"/>
      <c r="AJ20" s="645"/>
      <c r="AK20" s="645"/>
      <c r="AL20" s="646" t="s">
        <v>233</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52609</v>
      </c>
      <c r="BH20" s="642"/>
      <c r="BI20" s="642"/>
      <c r="BJ20" s="642"/>
      <c r="BK20" s="642"/>
      <c r="BL20" s="642"/>
      <c r="BM20" s="642"/>
      <c r="BN20" s="643"/>
      <c r="BO20" s="644">
        <v>1.3</v>
      </c>
      <c r="BP20" s="644"/>
      <c r="BQ20" s="644"/>
      <c r="BR20" s="644"/>
      <c r="BS20" s="650" t="s">
        <v>172</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28379281</v>
      </c>
      <c r="CS20" s="642"/>
      <c r="CT20" s="642"/>
      <c r="CU20" s="642"/>
      <c r="CV20" s="642"/>
      <c r="CW20" s="642"/>
      <c r="CX20" s="642"/>
      <c r="CY20" s="643"/>
      <c r="CZ20" s="644">
        <v>100</v>
      </c>
      <c r="DA20" s="644"/>
      <c r="DB20" s="644"/>
      <c r="DC20" s="644"/>
      <c r="DD20" s="650">
        <v>4258160</v>
      </c>
      <c r="DE20" s="642"/>
      <c r="DF20" s="642"/>
      <c r="DG20" s="642"/>
      <c r="DH20" s="642"/>
      <c r="DI20" s="642"/>
      <c r="DJ20" s="642"/>
      <c r="DK20" s="642"/>
      <c r="DL20" s="642"/>
      <c r="DM20" s="642"/>
      <c r="DN20" s="642"/>
      <c r="DO20" s="642"/>
      <c r="DP20" s="643"/>
      <c r="DQ20" s="650">
        <v>17434515</v>
      </c>
      <c r="DR20" s="642"/>
      <c r="DS20" s="642"/>
      <c r="DT20" s="642"/>
      <c r="DU20" s="642"/>
      <c r="DV20" s="642"/>
      <c r="DW20" s="642"/>
      <c r="DX20" s="642"/>
      <c r="DY20" s="642"/>
      <c r="DZ20" s="642"/>
      <c r="EA20" s="642"/>
      <c r="EB20" s="642"/>
      <c r="EC20" s="651"/>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125</v>
      </c>
      <c r="S21" s="642"/>
      <c r="T21" s="642"/>
      <c r="U21" s="642"/>
      <c r="V21" s="642"/>
      <c r="W21" s="642"/>
      <c r="X21" s="642"/>
      <c r="Y21" s="643"/>
      <c r="Z21" s="644" t="s">
        <v>233</v>
      </c>
      <c r="AA21" s="644"/>
      <c r="AB21" s="644"/>
      <c r="AC21" s="644"/>
      <c r="AD21" s="645" t="s">
        <v>172</v>
      </c>
      <c r="AE21" s="645"/>
      <c r="AF21" s="645"/>
      <c r="AG21" s="645"/>
      <c r="AH21" s="645"/>
      <c r="AI21" s="645"/>
      <c r="AJ21" s="645"/>
      <c r="AK21" s="645"/>
      <c r="AL21" s="646" t="s">
        <v>233</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v>52609</v>
      </c>
      <c r="BH21" s="642"/>
      <c r="BI21" s="642"/>
      <c r="BJ21" s="642"/>
      <c r="BK21" s="642"/>
      <c r="BL21" s="642"/>
      <c r="BM21" s="642"/>
      <c r="BN21" s="643"/>
      <c r="BO21" s="644">
        <v>1.3</v>
      </c>
      <c r="BP21" s="644"/>
      <c r="BQ21" s="644"/>
      <c r="BR21" s="644"/>
      <c r="BS21" s="650" t="s">
        <v>233</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276</v>
      </c>
      <c r="C22" s="639"/>
      <c r="D22" s="639"/>
      <c r="E22" s="639"/>
      <c r="F22" s="639"/>
      <c r="G22" s="639"/>
      <c r="H22" s="639"/>
      <c r="I22" s="639"/>
      <c r="J22" s="639"/>
      <c r="K22" s="639"/>
      <c r="L22" s="639"/>
      <c r="M22" s="639"/>
      <c r="N22" s="639"/>
      <c r="O22" s="639"/>
      <c r="P22" s="639"/>
      <c r="Q22" s="640"/>
      <c r="R22" s="641">
        <v>17015196</v>
      </c>
      <c r="S22" s="642"/>
      <c r="T22" s="642"/>
      <c r="U22" s="642"/>
      <c r="V22" s="642"/>
      <c r="W22" s="642"/>
      <c r="X22" s="642"/>
      <c r="Y22" s="643"/>
      <c r="Z22" s="644">
        <v>57.9</v>
      </c>
      <c r="AA22" s="644"/>
      <c r="AB22" s="644"/>
      <c r="AC22" s="644"/>
      <c r="AD22" s="645">
        <v>16250656</v>
      </c>
      <c r="AE22" s="645"/>
      <c r="AF22" s="645"/>
      <c r="AG22" s="645"/>
      <c r="AH22" s="645"/>
      <c r="AI22" s="645"/>
      <c r="AJ22" s="645"/>
      <c r="AK22" s="645"/>
      <c r="AL22" s="646">
        <v>99.9</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233</v>
      </c>
      <c r="BH22" s="642"/>
      <c r="BI22" s="642"/>
      <c r="BJ22" s="642"/>
      <c r="BK22" s="642"/>
      <c r="BL22" s="642"/>
      <c r="BM22" s="642"/>
      <c r="BN22" s="643"/>
      <c r="BO22" s="644" t="s">
        <v>233</v>
      </c>
      <c r="BP22" s="644"/>
      <c r="BQ22" s="644"/>
      <c r="BR22" s="644"/>
      <c r="BS22" s="650" t="s">
        <v>233</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279</v>
      </c>
      <c r="C23" s="639"/>
      <c r="D23" s="639"/>
      <c r="E23" s="639"/>
      <c r="F23" s="639"/>
      <c r="G23" s="639"/>
      <c r="H23" s="639"/>
      <c r="I23" s="639"/>
      <c r="J23" s="639"/>
      <c r="K23" s="639"/>
      <c r="L23" s="639"/>
      <c r="M23" s="639"/>
      <c r="N23" s="639"/>
      <c r="O23" s="639"/>
      <c r="P23" s="639"/>
      <c r="Q23" s="640"/>
      <c r="R23" s="641">
        <v>5512</v>
      </c>
      <c r="S23" s="642"/>
      <c r="T23" s="642"/>
      <c r="U23" s="642"/>
      <c r="V23" s="642"/>
      <c r="W23" s="642"/>
      <c r="X23" s="642"/>
      <c r="Y23" s="643"/>
      <c r="Z23" s="644">
        <v>0</v>
      </c>
      <c r="AA23" s="644"/>
      <c r="AB23" s="644"/>
      <c r="AC23" s="644"/>
      <c r="AD23" s="645">
        <v>5512</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172</v>
      </c>
      <c r="BH23" s="642"/>
      <c r="BI23" s="642"/>
      <c r="BJ23" s="642"/>
      <c r="BK23" s="642"/>
      <c r="BL23" s="642"/>
      <c r="BM23" s="642"/>
      <c r="BN23" s="643"/>
      <c r="BO23" s="644" t="s">
        <v>125</v>
      </c>
      <c r="BP23" s="644"/>
      <c r="BQ23" s="644"/>
      <c r="BR23" s="644"/>
      <c r="BS23" s="650" t="s">
        <v>125</v>
      </c>
      <c r="BT23" s="642"/>
      <c r="BU23" s="642"/>
      <c r="BV23" s="642"/>
      <c r="BW23" s="642"/>
      <c r="BX23" s="642"/>
      <c r="BY23" s="642"/>
      <c r="BZ23" s="642"/>
      <c r="CA23" s="642"/>
      <c r="CB23" s="651"/>
      <c r="CD23" s="623" t="s">
        <v>218</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2">
      <c r="B24" s="638" t="s">
        <v>286</v>
      </c>
      <c r="C24" s="639"/>
      <c r="D24" s="639"/>
      <c r="E24" s="639"/>
      <c r="F24" s="639"/>
      <c r="G24" s="639"/>
      <c r="H24" s="639"/>
      <c r="I24" s="639"/>
      <c r="J24" s="639"/>
      <c r="K24" s="639"/>
      <c r="L24" s="639"/>
      <c r="M24" s="639"/>
      <c r="N24" s="639"/>
      <c r="O24" s="639"/>
      <c r="P24" s="639"/>
      <c r="Q24" s="640"/>
      <c r="R24" s="641">
        <v>162877</v>
      </c>
      <c r="S24" s="642"/>
      <c r="T24" s="642"/>
      <c r="U24" s="642"/>
      <c r="V24" s="642"/>
      <c r="W24" s="642"/>
      <c r="X24" s="642"/>
      <c r="Y24" s="643"/>
      <c r="Z24" s="644">
        <v>0.6</v>
      </c>
      <c r="AA24" s="644"/>
      <c r="AB24" s="644"/>
      <c r="AC24" s="644"/>
      <c r="AD24" s="645" t="s">
        <v>233</v>
      </c>
      <c r="AE24" s="645"/>
      <c r="AF24" s="645"/>
      <c r="AG24" s="645"/>
      <c r="AH24" s="645"/>
      <c r="AI24" s="645"/>
      <c r="AJ24" s="645"/>
      <c r="AK24" s="645"/>
      <c r="AL24" s="646" t="s">
        <v>125</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229</v>
      </c>
      <c r="BH24" s="642"/>
      <c r="BI24" s="642"/>
      <c r="BJ24" s="642"/>
      <c r="BK24" s="642"/>
      <c r="BL24" s="642"/>
      <c r="BM24" s="642"/>
      <c r="BN24" s="643"/>
      <c r="BO24" s="644" t="s">
        <v>172</v>
      </c>
      <c r="BP24" s="644"/>
      <c r="BQ24" s="644"/>
      <c r="BR24" s="644"/>
      <c r="BS24" s="650" t="s">
        <v>125</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13946125</v>
      </c>
      <c r="CS24" s="631"/>
      <c r="CT24" s="631"/>
      <c r="CU24" s="631"/>
      <c r="CV24" s="631"/>
      <c r="CW24" s="631"/>
      <c r="CX24" s="631"/>
      <c r="CY24" s="632"/>
      <c r="CZ24" s="635">
        <v>49.1</v>
      </c>
      <c r="DA24" s="636"/>
      <c r="DB24" s="636"/>
      <c r="DC24" s="655"/>
      <c r="DD24" s="674">
        <v>8966920</v>
      </c>
      <c r="DE24" s="631"/>
      <c r="DF24" s="631"/>
      <c r="DG24" s="631"/>
      <c r="DH24" s="631"/>
      <c r="DI24" s="631"/>
      <c r="DJ24" s="631"/>
      <c r="DK24" s="632"/>
      <c r="DL24" s="674">
        <v>8442382</v>
      </c>
      <c r="DM24" s="631"/>
      <c r="DN24" s="631"/>
      <c r="DO24" s="631"/>
      <c r="DP24" s="631"/>
      <c r="DQ24" s="631"/>
      <c r="DR24" s="631"/>
      <c r="DS24" s="631"/>
      <c r="DT24" s="631"/>
      <c r="DU24" s="631"/>
      <c r="DV24" s="632"/>
      <c r="DW24" s="635">
        <v>51.3</v>
      </c>
      <c r="DX24" s="636"/>
      <c r="DY24" s="636"/>
      <c r="DZ24" s="636"/>
      <c r="EA24" s="636"/>
      <c r="EB24" s="636"/>
      <c r="EC24" s="637"/>
    </row>
    <row r="25" spans="2:133" ht="11.25" customHeight="1" x14ac:dyDescent="0.2">
      <c r="B25" s="638" t="s">
        <v>289</v>
      </c>
      <c r="C25" s="639"/>
      <c r="D25" s="639"/>
      <c r="E25" s="639"/>
      <c r="F25" s="639"/>
      <c r="G25" s="639"/>
      <c r="H25" s="639"/>
      <c r="I25" s="639"/>
      <c r="J25" s="639"/>
      <c r="K25" s="639"/>
      <c r="L25" s="639"/>
      <c r="M25" s="639"/>
      <c r="N25" s="639"/>
      <c r="O25" s="639"/>
      <c r="P25" s="639"/>
      <c r="Q25" s="640"/>
      <c r="R25" s="641">
        <v>183208</v>
      </c>
      <c r="S25" s="642"/>
      <c r="T25" s="642"/>
      <c r="U25" s="642"/>
      <c r="V25" s="642"/>
      <c r="W25" s="642"/>
      <c r="X25" s="642"/>
      <c r="Y25" s="643"/>
      <c r="Z25" s="644">
        <v>0.6</v>
      </c>
      <c r="AA25" s="644"/>
      <c r="AB25" s="644"/>
      <c r="AC25" s="644"/>
      <c r="AD25" s="645">
        <v>8484</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233</v>
      </c>
      <c r="BH25" s="642"/>
      <c r="BI25" s="642"/>
      <c r="BJ25" s="642"/>
      <c r="BK25" s="642"/>
      <c r="BL25" s="642"/>
      <c r="BM25" s="642"/>
      <c r="BN25" s="643"/>
      <c r="BO25" s="644" t="s">
        <v>172</v>
      </c>
      <c r="BP25" s="644"/>
      <c r="BQ25" s="644"/>
      <c r="BR25" s="644"/>
      <c r="BS25" s="650" t="s">
        <v>125</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3654471</v>
      </c>
      <c r="CS25" s="677"/>
      <c r="CT25" s="677"/>
      <c r="CU25" s="677"/>
      <c r="CV25" s="677"/>
      <c r="CW25" s="677"/>
      <c r="CX25" s="677"/>
      <c r="CY25" s="678"/>
      <c r="CZ25" s="646">
        <v>12.9</v>
      </c>
      <c r="DA25" s="675"/>
      <c r="DB25" s="675"/>
      <c r="DC25" s="679"/>
      <c r="DD25" s="650">
        <v>3502174</v>
      </c>
      <c r="DE25" s="677"/>
      <c r="DF25" s="677"/>
      <c r="DG25" s="677"/>
      <c r="DH25" s="677"/>
      <c r="DI25" s="677"/>
      <c r="DJ25" s="677"/>
      <c r="DK25" s="678"/>
      <c r="DL25" s="650">
        <v>3482599</v>
      </c>
      <c r="DM25" s="677"/>
      <c r="DN25" s="677"/>
      <c r="DO25" s="677"/>
      <c r="DP25" s="677"/>
      <c r="DQ25" s="677"/>
      <c r="DR25" s="677"/>
      <c r="DS25" s="677"/>
      <c r="DT25" s="677"/>
      <c r="DU25" s="677"/>
      <c r="DV25" s="678"/>
      <c r="DW25" s="646">
        <v>21.2</v>
      </c>
      <c r="DX25" s="675"/>
      <c r="DY25" s="675"/>
      <c r="DZ25" s="675"/>
      <c r="EA25" s="675"/>
      <c r="EB25" s="675"/>
      <c r="EC25" s="676"/>
    </row>
    <row r="26" spans="2:133" ht="11.25" customHeight="1" x14ac:dyDescent="0.2">
      <c r="B26" s="638" t="s">
        <v>292</v>
      </c>
      <c r="C26" s="639"/>
      <c r="D26" s="639"/>
      <c r="E26" s="639"/>
      <c r="F26" s="639"/>
      <c r="G26" s="639"/>
      <c r="H26" s="639"/>
      <c r="I26" s="639"/>
      <c r="J26" s="639"/>
      <c r="K26" s="639"/>
      <c r="L26" s="639"/>
      <c r="M26" s="639"/>
      <c r="N26" s="639"/>
      <c r="O26" s="639"/>
      <c r="P26" s="639"/>
      <c r="Q26" s="640"/>
      <c r="R26" s="641">
        <v>132143</v>
      </c>
      <c r="S26" s="642"/>
      <c r="T26" s="642"/>
      <c r="U26" s="642"/>
      <c r="V26" s="642"/>
      <c r="W26" s="642"/>
      <c r="X26" s="642"/>
      <c r="Y26" s="643"/>
      <c r="Z26" s="644">
        <v>0.4</v>
      </c>
      <c r="AA26" s="644"/>
      <c r="AB26" s="644"/>
      <c r="AC26" s="644"/>
      <c r="AD26" s="645" t="s">
        <v>172</v>
      </c>
      <c r="AE26" s="645"/>
      <c r="AF26" s="645"/>
      <c r="AG26" s="645"/>
      <c r="AH26" s="645"/>
      <c r="AI26" s="645"/>
      <c r="AJ26" s="645"/>
      <c r="AK26" s="645"/>
      <c r="AL26" s="646" t="s">
        <v>172</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233</v>
      </c>
      <c r="BH26" s="642"/>
      <c r="BI26" s="642"/>
      <c r="BJ26" s="642"/>
      <c r="BK26" s="642"/>
      <c r="BL26" s="642"/>
      <c r="BM26" s="642"/>
      <c r="BN26" s="643"/>
      <c r="BO26" s="644" t="s">
        <v>125</v>
      </c>
      <c r="BP26" s="644"/>
      <c r="BQ26" s="644"/>
      <c r="BR26" s="644"/>
      <c r="BS26" s="650" t="s">
        <v>233</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2133483</v>
      </c>
      <c r="CS26" s="642"/>
      <c r="CT26" s="642"/>
      <c r="CU26" s="642"/>
      <c r="CV26" s="642"/>
      <c r="CW26" s="642"/>
      <c r="CX26" s="642"/>
      <c r="CY26" s="643"/>
      <c r="CZ26" s="646">
        <v>7.5</v>
      </c>
      <c r="DA26" s="675"/>
      <c r="DB26" s="675"/>
      <c r="DC26" s="679"/>
      <c r="DD26" s="650">
        <v>2052987</v>
      </c>
      <c r="DE26" s="642"/>
      <c r="DF26" s="642"/>
      <c r="DG26" s="642"/>
      <c r="DH26" s="642"/>
      <c r="DI26" s="642"/>
      <c r="DJ26" s="642"/>
      <c r="DK26" s="643"/>
      <c r="DL26" s="650" t="s">
        <v>172</v>
      </c>
      <c r="DM26" s="642"/>
      <c r="DN26" s="642"/>
      <c r="DO26" s="642"/>
      <c r="DP26" s="642"/>
      <c r="DQ26" s="642"/>
      <c r="DR26" s="642"/>
      <c r="DS26" s="642"/>
      <c r="DT26" s="642"/>
      <c r="DU26" s="642"/>
      <c r="DV26" s="643"/>
      <c r="DW26" s="646" t="s">
        <v>233</v>
      </c>
      <c r="DX26" s="675"/>
      <c r="DY26" s="675"/>
      <c r="DZ26" s="675"/>
      <c r="EA26" s="675"/>
      <c r="EB26" s="675"/>
      <c r="EC26" s="676"/>
    </row>
    <row r="27" spans="2:133" ht="11.25" customHeight="1" x14ac:dyDescent="0.2">
      <c r="B27" s="638" t="s">
        <v>295</v>
      </c>
      <c r="C27" s="639"/>
      <c r="D27" s="639"/>
      <c r="E27" s="639"/>
      <c r="F27" s="639"/>
      <c r="G27" s="639"/>
      <c r="H27" s="639"/>
      <c r="I27" s="639"/>
      <c r="J27" s="639"/>
      <c r="K27" s="639"/>
      <c r="L27" s="639"/>
      <c r="M27" s="639"/>
      <c r="N27" s="639"/>
      <c r="O27" s="639"/>
      <c r="P27" s="639"/>
      <c r="Q27" s="640"/>
      <c r="R27" s="641">
        <v>4142653</v>
      </c>
      <c r="S27" s="642"/>
      <c r="T27" s="642"/>
      <c r="U27" s="642"/>
      <c r="V27" s="642"/>
      <c r="W27" s="642"/>
      <c r="X27" s="642"/>
      <c r="Y27" s="643"/>
      <c r="Z27" s="644">
        <v>14.1</v>
      </c>
      <c r="AA27" s="644"/>
      <c r="AB27" s="644"/>
      <c r="AC27" s="644"/>
      <c r="AD27" s="645" t="s">
        <v>172</v>
      </c>
      <c r="AE27" s="645"/>
      <c r="AF27" s="645"/>
      <c r="AG27" s="645"/>
      <c r="AH27" s="645"/>
      <c r="AI27" s="645"/>
      <c r="AJ27" s="645"/>
      <c r="AK27" s="645"/>
      <c r="AL27" s="646" t="s">
        <v>233</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3938668</v>
      </c>
      <c r="BH27" s="642"/>
      <c r="BI27" s="642"/>
      <c r="BJ27" s="642"/>
      <c r="BK27" s="642"/>
      <c r="BL27" s="642"/>
      <c r="BM27" s="642"/>
      <c r="BN27" s="643"/>
      <c r="BO27" s="644">
        <v>100</v>
      </c>
      <c r="BP27" s="644"/>
      <c r="BQ27" s="644"/>
      <c r="BR27" s="644"/>
      <c r="BS27" s="650" t="s">
        <v>172</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6739658</v>
      </c>
      <c r="CS27" s="677"/>
      <c r="CT27" s="677"/>
      <c r="CU27" s="677"/>
      <c r="CV27" s="677"/>
      <c r="CW27" s="677"/>
      <c r="CX27" s="677"/>
      <c r="CY27" s="678"/>
      <c r="CZ27" s="646">
        <v>23.7</v>
      </c>
      <c r="DA27" s="675"/>
      <c r="DB27" s="675"/>
      <c r="DC27" s="679"/>
      <c r="DD27" s="650">
        <v>2018302</v>
      </c>
      <c r="DE27" s="677"/>
      <c r="DF27" s="677"/>
      <c r="DG27" s="677"/>
      <c r="DH27" s="677"/>
      <c r="DI27" s="677"/>
      <c r="DJ27" s="677"/>
      <c r="DK27" s="678"/>
      <c r="DL27" s="650">
        <v>2018195</v>
      </c>
      <c r="DM27" s="677"/>
      <c r="DN27" s="677"/>
      <c r="DO27" s="677"/>
      <c r="DP27" s="677"/>
      <c r="DQ27" s="677"/>
      <c r="DR27" s="677"/>
      <c r="DS27" s="677"/>
      <c r="DT27" s="677"/>
      <c r="DU27" s="677"/>
      <c r="DV27" s="678"/>
      <c r="DW27" s="646">
        <v>12.3</v>
      </c>
      <c r="DX27" s="675"/>
      <c r="DY27" s="675"/>
      <c r="DZ27" s="675"/>
      <c r="EA27" s="675"/>
      <c r="EB27" s="675"/>
      <c r="EC27" s="676"/>
    </row>
    <row r="28" spans="2:133" ht="11.25" customHeight="1" x14ac:dyDescent="0.2">
      <c r="B28" s="683" t="s">
        <v>298</v>
      </c>
      <c r="C28" s="684"/>
      <c r="D28" s="684"/>
      <c r="E28" s="684"/>
      <c r="F28" s="684"/>
      <c r="G28" s="684"/>
      <c r="H28" s="684"/>
      <c r="I28" s="684"/>
      <c r="J28" s="684"/>
      <c r="K28" s="684"/>
      <c r="L28" s="684"/>
      <c r="M28" s="684"/>
      <c r="N28" s="684"/>
      <c r="O28" s="684"/>
      <c r="P28" s="684"/>
      <c r="Q28" s="685"/>
      <c r="R28" s="641" t="s">
        <v>125</v>
      </c>
      <c r="S28" s="642"/>
      <c r="T28" s="642"/>
      <c r="U28" s="642"/>
      <c r="V28" s="642"/>
      <c r="W28" s="642"/>
      <c r="X28" s="642"/>
      <c r="Y28" s="643"/>
      <c r="Z28" s="644" t="s">
        <v>233</v>
      </c>
      <c r="AA28" s="644"/>
      <c r="AB28" s="644"/>
      <c r="AC28" s="644"/>
      <c r="AD28" s="645" t="s">
        <v>125</v>
      </c>
      <c r="AE28" s="645"/>
      <c r="AF28" s="645"/>
      <c r="AG28" s="645"/>
      <c r="AH28" s="645"/>
      <c r="AI28" s="645"/>
      <c r="AJ28" s="645"/>
      <c r="AK28" s="645"/>
      <c r="AL28" s="646" t="s">
        <v>172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3551996</v>
      </c>
      <c r="CS28" s="642"/>
      <c r="CT28" s="642"/>
      <c r="CU28" s="642"/>
      <c r="CV28" s="642"/>
      <c r="CW28" s="642"/>
      <c r="CX28" s="642"/>
      <c r="CY28" s="643"/>
      <c r="CZ28" s="646">
        <v>12.5</v>
      </c>
      <c r="DA28" s="675"/>
      <c r="DB28" s="675"/>
      <c r="DC28" s="679"/>
      <c r="DD28" s="650">
        <v>3446444</v>
      </c>
      <c r="DE28" s="642"/>
      <c r="DF28" s="642"/>
      <c r="DG28" s="642"/>
      <c r="DH28" s="642"/>
      <c r="DI28" s="642"/>
      <c r="DJ28" s="642"/>
      <c r="DK28" s="643"/>
      <c r="DL28" s="650">
        <v>2941588</v>
      </c>
      <c r="DM28" s="642"/>
      <c r="DN28" s="642"/>
      <c r="DO28" s="642"/>
      <c r="DP28" s="642"/>
      <c r="DQ28" s="642"/>
      <c r="DR28" s="642"/>
      <c r="DS28" s="642"/>
      <c r="DT28" s="642"/>
      <c r="DU28" s="642"/>
      <c r="DV28" s="643"/>
      <c r="DW28" s="646">
        <v>17.899999999999999</v>
      </c>
      <c r="DX28" s="675"/>
      <c r="DY28" s="675"/>
      <c r="DZ28" s="675"/>
      <c r="EA28" s="675"/>
      <c r="EB28" s="675"/>
      <c r="EC28" s="676"/>
    </row>
    <row r="29" spans="2:133" ht="11.25" customHeight="1" x14ac:dyDescent="0.2">
      <c r="B29" s="638" t="s">
        <v>300</v>
      </c>
      <c r="C29" s="639"/>
      <c r="D29" s="639"/>
      <c r="E29" s="639"/>
      <c r="F29" s="639"/>
      <c r="G29" s="639"/>
      <c r="H29" s="639"/>
      <c r="I29" s="639"/>
      <c r="J29" s="639"/>
      <c r="K29" s="639"/>
      <c r="L29" s="639"/>
      <c r="M29" s="639"/>
      <c r="N29" s="639"/>
      <c r="O29" s="639"/>
      <c r="P29" s="639"/>
      <c r="Q29" s="640"/>
      <c r="R29" s="641">
        <v>2711099</v>
      </c>
      <c r="S29" s="642"/>
      <c r="T29" s="642"/>
      <c r="U29" s="642"/>
      <c r="V29" s="642"/>
      <c r="W29" s="642"/>
      <c r="X29" s="642"/>
      <c r="Y29" s="643"/>
      <c r="Z29" s="644">
        <v>9.1999999999999993</v>
      </c>
      <c r="AA29" s="644"/>
      <c r="AB29" s="644"/>
      <c r="AC29" s="644"/>
      <c r="AD29" s="645" t="s">
        <v>125</v>
      </c>
      <c r="AE29" s="645"/>
      <c r="AF29" s="645"/>
      <c r="AG29" s="645"/>
      <c r="AH29" s="645"/>
      <c r="AI29" s="645"/>
      <c r="AJ29" s="645"/>
      <c r="AK29" s="645"/>
      <c r="AL29" s="646" t="s">
        <v>125</v>
      </c>
      <c r="AM29" s="647"/>
      <c r="AN29" s="647"/>
      <c r="AO29" s="648"/>
      <c r="AP29" s="620" t="s">
        <v>218</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304</v>
      </c>
      <c r="CG29" s="657"/>
      <c r="CH29" s="657"/>
      <c r="CI29" s="657"/>
      <c r="CJ29" s="657"/>
      <c r="CK29" s="657"/>
      <c r="CL29" s="657"/>
      <c r="CM29" s="657"/>
      <c r="CN29" s="657"/>
      <c r="CO29" s="657"/>
      <c r="CP29" s="657"/>
      <c r="CQ29" s="658"/>
      <c r="CR29" s="641">
        <v>3551951</v>
      </c>
      <c r="CS29" s="677"/>
      <c r="CT29" s="677"/>
      <c r="CU29" s="677"/>
      <c r="CV29" s="677"/>
      <c r="CW29" s="677"/>
      <c r="CX29" s="677"/>
      <c r="CY29" s="678"/>
      <c r="CZ29" s="646">
        <v>12.5</v>
      </c>
      <c r="DA29" s="675"/>
      <c r="DB29" s="675"/>
      <c r="DC29" s="679"/>
      <c r="DD29" s="650">
        <v>3446399</v>
      </c>
      <c r="DE29" s="677"/>
      <c r="DF29" s="677"/>
      <c r="DG29" s="677"/>
      <c r="DH29" s="677"/>
      <c r="DI29" s="677"/>
      <c r="DJ29" s="677"/>
      <c r="DK29" s="678"/>
      <c r="DL29" s="650">
        <v>2941543</v>
      </c>
      <c r="DM29" s="677"/>
      <c r="DN29" s="677"/>
      <c r="DO29" s="677"/>
      <c r="DP29" s="677"/>
      <c r="DQ29" s="677"/>
      <c r="DR29" s="677"/>
      <c r="DS29" s="677"/>
      <c r="DT29" s="677"/>
      <c r="DU29" s="677"/>
      <c r="DV29" s="678"/>
      <c r="DW29" s="646">
        <v>17.899999999999999</v>
      </c>
      <c r="DX29" s="675"/>
      <c r="DY29" s="675"/>
      <c r="DZ29" s="675"/>
      <c r="EA29" s="675"/>
      <c r="EB29" s="675"/>
      <c r="EC29" s="676"/>
    </row>
    <row r="30" spans="2:133" ht="11.25" customHeight="1" x14ac:dyDescent="0.2">
      <c r="B30" s="638" t="s">
        <v>305</v>
      </c>
      <c r="C30" s="639"/>
      <c r="D30" s="639"/>
      <c r="E30" s="639"/>
      <c r="F30" s="639"/>
      <c r="G30" s="639"/>
      <c r="H30" s="639"/>
      <c r="I30" s="639"/>
      <c r="J30" s="639"/>
      <c r="K30" s="639"/>
      <c r="L30" s="639"/>
      <c r="M30" s="639"/>
      <c r="N30" s="639"/>
      <c r="O30" s="639"/>
      <c r="P30" s="639"/>
      <c r="Q30" s="640"/>
      <c r="R30" s="641">
        <v>137803</v>
      </c>
      <c r="S30" s="642"/>
      <c r="T30" s="642"/>
      <c r="U30" s="642"/>
      <c r="V30" s="642"/>
      <c r="W30" s="642"/>
      <c r="X30" s="642"/>
      <c r="Y30" s="643"/>
      <c r="Z30" s="644">
        <v>0.5</v>
      </c>
      <c r="AA30" s="644"/>
      <c r="AB30" s="644"/>
      <c r="AC30" s="644"/>
      <c r="AD30" s="645" t="s">
        <v>233</v>
      </c>
      <c r="AE30" s="645"/>
      <c r="AF30" s="645"/>
      <c r="AG30" s="645"/>
      <c r="AH30" s="645"/>
      <c r="AI30" s="645"/>
      <c r="AJ30" s="645"/>
      <c r="AK30" s="645"/>
      <c r="AL30" s="646" t="s">
        <v>125</v>
      </c>
      <c r="AM30" s="647"/>
      <c r="AN30" s="647"/>
      <c r="AO30" s="648"/>
      <c r="AP30" s="689" t="s">
        <v>306</v>
      </c>
      <c r="AQ30" s="690"/>
      <c r="AR30" s="690"/>
      <c r="AS30" s="690"/>
      <c r="AT30" s="695" t="s">
        <v>307</v>
      </c>
      <c r="AU30" s="230"/>
      <c r="AV30" s="230"/>
      <c r="AW30" s="230"/>
      <c r="AX30" s="627" t="s">
        <v>185</v>
      </c>
      <c r="AY30" s="628"/>
      <c r="AZ30" s="628"/>
      <c r="BA30" s="628"/>
      <c r="BB30" s="628"/>
      <c r="BC30" s="628"/>
      <c r="BD30" s="628"/>
      <c r="BE30" s="628"/>
      <c r="BF30" s="629"/>
      <c r="BG30" s="701">
        <v>98.8</v>
      </c>
      <c r="BH30" s="702"/>
      <c r="BI30" s="702"/>
      <c r="BJ30" s="702"/>
      <c r="BK30" s="702"/>
      <c r="BL30" s="702"/>
      <c r="BM30" s="636">
        <v>91.9</v>
      </c>
      <c r="BN30" s="702"/>
      <c r="BO30" s="702"/>
      <c r="BP30" s="702"/>
      <c r="BQ30" s="703"/>
      <c r="BR30" s="701">
        <v>98.6</v>
      </c>
      <c r="BS30" s="702"/>
      <c r="BT30" s="702"/>
      <c r="BU30" s="702"/>
      <c r="BV30" s="702"/>
      <c r="BW30" s="702"/>
      <c r="BX30" s="636">
        <v>91.2</v>
      </c>
      <c r="BY30" s="702"/>
      <c r="BZ30" s="702"/>
      <c r="CA30" s="702"/>
      <c r="CB30" s="703"/>
      <c r="CD30" s="706"/>
      <c r="CE30" s="707"/>
      <c r="CF30" s="656" t="s">
        <v>308</v>
      </c>
      <c r="CG30" s="657"/>
      <c r="CH30" s="657"/>
      <c r="CI30" s="657"/>
      <c r="CJ30" s="657"/>
      <c r="CK30" s="657"/>
      <c r="CL30" s="657"/>
      <c r="CM30" s="657"/>
      <c r="CN30" s="657"/>
      <c r="CO30" s="657"/>
      <c r="CP30" s="657"/>
      <c r="CQ30" s="658"/>
      <c r="CR30" s="641">
        <v>3431572</v>
      </c>
      <c r="CS30" s="642"/>
      <c r="CT30" s="642"/>
      <c r="CU30" s="642"/>
      <c r="CV30" s="642"/>
      <c r="CW30" s="642"/>
      <c r="CX30" s="642"/>
      <c r="CY30" s="643"/>
      <c r="CZ30" s="646">
        <v>12.1</v>
      </c>
      <c r="DA30" s="675"/>
      <c r="DB30" s="675"/>
      <c r="DC30" s="679"/>
      <c r="DD30" s="650">
        <v>3329442</v>
      </c>
      <c r="DE30" s="642"/>
      <c r="DF30" s="642"/>
      <c r="DG30" s="642"/>
      <c r="DH30" s="642"/>
      <c r="DI30" s="642"/>
      <c r="DJ30" s="642"/>
      <c r="DK30" s="643"/>
      <c r="DL30" s="650">
        <v>2824586</v>
      </c>
      <c r="DM30" s="642"/>
      <c r="DN30" s="642"/>
      <c r="DO30" s="642"/>
      <c r="DP30" s="642"/>
      <c r="DQ30" s="642"/>
      <c r="DR30" s="642"/>
      <c r="DS30" s="642"/>
      <c r="DT30" s="642"/>
      <c r="DU30" s="642"/>
      <c r="DV30" s="643"/>
      <c r="DW30" s="646">
        <v>17.2</v>
      </c>
      <c r="DX30" s="675"/>
      <c r="DY30" s="675"/>
      <c r="DZ30" s="675"/>
      <c r="EA30" s="675"/>
      <c r="EB30" s="675"/>
      <c r="EC30" s="676"/>
    </row>
    <row r="31" spans="2:133" ht="11.25" customHeight="1" x14ac:dyDescent="0.2">
      <c r="B31" s="638" t="s">
        <v>309</v>
      </c>
      <c r="C31" s="639"/>
      <c r="D31" s="639"/>
      <c r="E31" s="639"/>
      <c r="F31" s="639"/>
      <c r="G31" s="639"/>
      <c r="H31" s="639"/>
      <c r="I31" s="639"/>
      <c r="J31" s="639"/>
      <c r="K31" s="639"/>
      <c r="L31" s="639"/>
      <c r="M31" s="639"/>
      <c r="N31" s="639"/>
      <c r="O31" s="639"/>
      <c r="P31" s="639"/>
      <c r="Q31" s="640"/>
      <c r="R31" s="641">
        <v>193257</v>
      </c>
      <c r="S31" s="642"/>
      <c r="T31" s="642"/>
      <c r="U31" s="642"/>
      <c r="V31" s="642"/>
      <c r="W31" s="642"/>
      <c r="X31" s="642"/>
      <c r="Y31" s="643"/>
      <c r="Z31" s="644">
        <v>0.7</v>
      </c>
      <c r="AA31" s="644"/>
      <c r="AB31" s="644"/>
      <c r="AC31" s="644"/>
      <c r="AD31" s="645" t="s">
        <v>233</v>
      </c>
      <c r="AE31" s="645"/>
      <c r="AF31" s="645"/>
      <c r="AG31" s="645"/>
      <c r="AH31" s="645"/>
      <c r="AI31" s="645"/>
      <c r="AJ31" s="645"/>
      <c r="AK31" s="645"/>
      <c r="AL31" s="646" t="s">
        <v>172</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99.2</v>
      </c>
      <c r="BH31" s="677"/>
      <c r="BI31" s="677"/>
      <c r="BJ31" s="677"/>
      <c r="BK31" s="677"/>
      <c r="BL31" s="677"/>
      <c r="BM31" s="647">
        <v>96.7</v>
      </c>
      <c r="BN31" s="699"/>
      <c r="BO31" s="699"/>
      <c r="BP31" s="699"/>
      <c r="BQ31" s="700"/>
      <c r="BR31" s="698">
        <v>99.2</v>
      </c>
      <c r="BS31" s="677"/>
      <c r="BT31" s="677"/>
      <c r="BU31" s="677"/>
      <c r="BV31" s="677"/>
      <c r="BW31" s="677"/>
      <c r="BX31" s="647">
        <v>96.1</v>
      </c>
      <c r="BY31" s="699"/>
      <c r="BZ31" s="699"/>
      <c r="CA31" s="699"/>
      <c r="CB31" s="700"/>
      <c r="CD31" s="706"/>
      <c r="CE31" s="707"/>
      <c r="CF31" s="656" t="s">
        <v>312</v>
      </c>
      <c r="CG31" s="657"/>
      <c r="CH31" s="657"/>
      <c r="CI31" s="657"/>
      <c r="CJ31" s="657"/>
      <c r="CK31" s="657"/>
      <c r="CL31" s="657"/>
      <c r="CM31" s="657"/>
      <c r="CN31" s="657"/>
      <c r="CO31" s="657"/>
      <c r="CP31" s="657"/>
      <c r="CQ31" s="658"/>
      <c r="CR31" s="641">
        <v>120379</v>
      </c>
      <c r="CS31" s="677"/>
      <c r="CT31" s="677"/>
      <c r="CU31" s="677"/>
      <c r="CV31" s="677"/>
      <c r="CW31" s="677"/>
      <c r="CX31" s="677"/>
      <c r="CY31" s="678"/>
      <c r="CZ31" s="646">
        <v>0.4</v>
      </c>
      <c r="DA31" s="675"/>
      <c r="DB31" s="675"/>
      <c r="DC31" s="679"/>
      <c r="DD31" s="650">
        <v>116957</v>
      </c>
      <c r="DE31" s="677"/>
      <c r="DF31" s="677"/>
      <c r="DG31" s="677"/>
      <c r="DH31" s="677"/>
      <c r="DI31" s="677"/>
      <c r="DJ31" s="677"/>
      <c r="DK31" s="678"/>
      <c r="DL31" s="650">
        <v>116957</v>
      </c>
      <c r="DM31" s="677"/>
      <c r="DN31" s="677"/>
      <c r="DO31" s="677"/>
      <c r="DP31" s="677"/>
      <c r="DQ31" s="677"/>
      <c r="DR31" s="677"/>
      <c r="DS31" s="677"/>
      <c r="DT31" s="677"/>
      <c r="DU31" s="677"/>
      <c r="DV31" s="678"/>
      <c r="DW31" s="646">
        <v>0.7</v>
      </c>
      <c r="DX31" s="675"/>
      <c r="DY31" s="675"/>
      <c r="DZ31" s="675"/>
      <c r="EA31" s="675"/>
      <c r="EB31" s="675"/>
      <c r="EC31" s="676"/>
    </row>
    <row r="32" spans="2:133" ht="11.25" customHeight="1" x14ac:dyDescent="0.2">
      <c r="B32" s="638" t="s">
        <v>313</v>
      </c>
      <c r="C32" s="639"/>
      <c r="D32" s="639"/>
      <c r="E32" s="639"/>
      <c r="F32" s="639"/>
      <c r="G32" s="639"/>
      <c r="H32" s="639"/>
      <c r="I32" s="639"/>
      <c r="J32" s="639"/>
      <c r="K32" s="639"/>
      <c r="L32" s="639"/>
      <c r="M32" s="639"/>
      <c r="N32" s="639"/>
      <c r="O32" s="639"/>
      <c r="P32" s="639"/>
      <c r="Q32" s="640"/>
      <c r="R32" s="641">
        <v>200725</v>
      </c>
      <c r="S32" s="642"/>
      <c r="T32" s="642"/>
      <c r="U32" s="642"/>
      <c r="V32" s="642"/>
      <c r="W32" s="642"/>
      <c r="X32" s="642"/>
      <c r="Y32" s="643"/>
      <c r="Z32" s="644">
        <v>0.7</v>
      </c>
      <c r="AA32" s="644"/>
      <c r="AB32" s="644"/>
      <c r="AC32" s="644"/>
      <c r="AD32" s="645" t="s">
        <v>172</v>
      </c>
      <c r="AE32" s="645"/>
      <c r="AF32" s="645"/>
      <c r="AG32" s="645"/>
      <c r="AH32" s="645"/>
      <c r="AI32" s="645"/>
      <c r="AJ32" s="645"/>
      <c r="AK32" s="645"/>
      <c r="AL32" s="646" t="s">
        <v>125</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98.3</v>
      </c>
      <c r="BH32" s="711"/>
      <c r="BI32" s="711"/>
      <c r="BJ32" s="711"/>
      <c r="BK32" s="711"/>
      <c r="BL32" s="711"/>
      <c r="BM32" s="712">
        <v>86.9</v>
      </c>
      <c r="BN32" s="711"/>
      <c r="BO32" s="711"/>
      <c r="BP32" s="711"/>
      <c r="BQ32" s="713"/>
      <c r="BR32" s="710">
        <v>97.8</v>
      </c>
      <c r="BS32" s="711"/>
      <c r="BT32" s="711"/>
      <c r="BU32" s="711"/>
      <c r="BV32" s="711"/>
      <c r="BW32" s="711"/>
      <c r="BX32" s="712">
        <v>86</v>
      </c>
      <c r="BY32" s="711"/>
      <c r="BZ32" s="711"/>
      <c r="CA32" s="711"/>
      <c r="CB32" s="713"/>
      <c r="CD32" s="708"/>
      <c r="CE32" s="709"/>
      <c r="CF32" s="656" t="s">
        <v>315</v>
      </c>
      <c r="CG32" s="657"/>
      <c r="CH32" s="657"/>
      <c r="CI32" s="657"/>
      <c r="CJ32" s="657"/>
      <c r="CK32" s="657"/>
      <c r="CL32" s="657"/>
      <c r="CM32" s="657"/>
      <c r="CN32" s="657"/>
      <c r="CO32" s="657"/>
      <c r="CP32" s="657"/>
      <c r="CQ32" s="658"/>
      <c r="CR32" s="641">
        <v>45</v>
      </c>
      <c r="CS32" s="642"/>
      <c r="CT32" s="642"/>
      <c r="CU32" s="642"/>
      <c r="CV32" s="642"/>
      <c r="CW32" s="642"/>
      <c r="CX32" s="642"/>
      <c r="CY32" s="643"/>
      <c r="CZ32" s="646">
        <v>0</v>
      </c>
      <c r="DA32" s="675"/>
      <c r="DB32" s="675"/>
      <c r="DC32" s="679"/>
      <c r="DD32" s="650">
        <v>45</v>
      </c>
      <c r="DE32" s="642"/>
      <c r="DF32" s="642"/>
      <c r="DG32" s="642"/>
      <c r="DH32" s="642"/>
      <c r="DI32" s="642"/>
      <c r="DJ32" s="642"/>
      <c r="DK32" s="643"/>
      <c r="DL32" s="650">
        <v>45</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316</v>
      </c>
      <c r="C33" s="639"/>
      <c r="D33" s="639"/>
      <c r="E33" s="639"/>
      <c r="F33" s="639"/>
      <c r="G33" s="639"/>
      <c r="H33" s="639"/>
      <c r="I33" s="639"/>
      <c r="J33" s="639"/>
      <c r="K33" s="639"/>
      <c r="L33" s="639"/>
      <c r="M33" s="639"/>
      <c r="N33" s="639"/>
      <c r="O33" s="639"/>
      <c r="P33" s="639"/>
      <c r="Q33" s="640"/>
      <c r="R33" s="641">
        <v>1100330</v>
      </c>
      <c r="S33" s="642"/>
      <c r="T33" s="642"/>
      <c r="U33" s="642"/>
      <c r="V33" s="642"/>
      <c r="W33" s="642"/>
      <c r="X33" s="642"/>
      <c r="Y33" s="643"/>
      <c r="Z33" s="644">
        <v>3.7</v>
      </c>
      <c r="AA33" s="644"/>
      <c r="AB33" s="644"/>
      <c r="AC33" s="644"/>
      <c r="AD33" s="645" t="s">
        <v>229</v>
      </c>
      <c r="AE33" s="645"/>
      <c r="AF33" s="645"/>
      <c r="AG33" s="645"/>
      <c r="AH33" s="645"/>
      <c r="AI33" s="645"/>
      <c r="AJ33" s="645"/>
      <c r="AK33" s="645"/>
      <c r="AL33" s="646" t="s">
        <v>172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10116767</v>
      </c>
      <c r="CS33" s="677"/>
      <c r="CT33" s="677"/>
      <c r="CU33" s="677"/>
      <c r="CV33" s="677"/>
      <c r="CW33" s="677"/>
      <c r="CX33" s="677"/>
      <c r="CY33" s="678"/>
      <c r="CZ33" s="646">
        <v>35.6</v>
      </c>
      <c r="DA33" s="675"/>
      <c r="DB33" s="675"/>
      <c r="DC33" s="679"/>
      <c r="DD33" s="650">
        <v>7439409</v>
      </c>
      <c r="DE33" s="677"/>
      <c r="DF33" s="677"/>
      <c r="DG33" s="677"/>
      <c r="DH33" s="677"/>
      <c r="DI33" s="677"/>
      <c r="DJ33" s="677"/>
      <c r="DK33" s="678"/>
      <c r="DL33" s="650">
        <v>5796860</v>
      </c>
      <c r="DM33" s="677"/>
      <c r="DN33" s="677"/>
      <c r="DO33" s="677"/>
      <c r="DP33" s="677"/>
      <c r="DQ33" s="677"/>
      <c r="DR33" s="677"/>
      <c r="DS33" s="677"/>
      <c r="DT33" s="677"/>
      <c r="DU33" s="677"/>
      <c r="DV33" s="678"/>
      <c r="DW33" s="646">
        <v>35.200000000000003</v>
      </c>
      <c r="DX33" s="675"/>
      <c r="DY33" s="675"/>
      <c r="DZ33" s="675"/>
      <c r="EA33" s="675"/>
      <c r="EB33" s="675"/>
      <c r="EC33" s="676"/>
    </row>
    <row r="34" spans="2:133" ht="11.25" customHeight="1" x14ac:dyDescent="0.2">
      <c r="B34" s="638" t="s">
        <v>318</v>
      </c>
      <c r="C34" s="639"/>
      <c r="D34" s="639"/>
      <c r="E34" s="639"/>
      <c r="F34" s="639"/>
      <c r="G34" s="639"/>
      <c r="H34" s="639"/>
      <c r="I34" s="639"/>
      <c r="J34" s="639"/>
      <c r="K34" s="639"/>
      <c r="L34" s="639"/>
      <c r="M34" s="639"/>
      <c r="N34" s="639"/>
      <c r="O34" s="639"/>
      <c r="P34" s="639"/>
      <c r="Q34" s="640"/>
      <c r="R34" s="641">
        <v>253834</v>
      </c>
      <c r="S34" s="642"/>
      <c r="T34" s="642"/>
      <c r="U34" s="642"/>
      <c r="V34" s="642"/>
      <c r="W34" s="642"/>
      <c r="X34" s="642"/>
      <c r="Y34" s="643"/>
      <c r="Z34" s="644">
        <v>0.9</v>
      </c>
      <c r="AA34" s="644"/>
      <c r="AB34" s="644"/>
      <c r="AC34" s="644"/>
      <c r="AD34" s="645">
        <v>220</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2508994</v>
      </c>
      <c r="CS34" s="642"/>
      <c r="CT34" s="642"/>
      <c r="CU34" s="642"/>
      <c r="CV34" s="642"/>
      <c r="CW34" s="642"/>
      <c r="CX34" s="642"/>
      <c r="CY34" s="643"/>
      <c r="CZ34" s="646">
        <v>8.8000000000000007</v>
      </c>
      <c r="DA34" s="675"/>
      <c r="DB34" s="675"/>
      <c r="DC34" s="679"/>
      <c r="DD34" s="650">
        <v>2050230</v>
      </c>
      <c r="DE34" s="642"/>
      <c r="DF34" s="642"/>
      <c r="DG34" s="642"/>
      <c r="DH34" s="642"/>
      <c r="DI34" s="642"/>
      <c r="DJ34" s="642"/>
      <c r="DK34" s="643"/>
      <c r="DL34" s="650">
        <v>1474252</v>
      </c>
      <c r="DM34" s="642"/>
      <c r="DN34" s="642"/>
      <c r="DO34" s="642"/>
      <c r="DP34" s="642"/>
      <c r="DQ34" s="642"/>
      <c r="DR34" s="642"/>
      <c r="DS34" s="642"/>
      <c r="DT34" s="642"/>
      <c r="DU34" s="642"/>
      <c r="DV34" s="643"/>
      <c r="DW34" s="646">
        <v>9</v>
      </c>
      <c r="DX34" s="675"/>
      <c r="DY34" s="675"/>
      <c r="DZ34" s="675"/>
      <c r="EA34" s="675"/>
      <c r="EB34" s="675"/>
      <c r="EC34" s="676"/>
    </row>
    <row r="35" spans="2:133" ht="11.25" customHeight="1" x14ac:dyDescent="0.2">
      <c r="B35" s="638" t="s">
        <v>322</v>
      </c>
      <c r="C35" s="639"/>
      <c r="D35" s="639"/>
      <c r="E35" s="639"/>
      <c r="F35" s="639"/>
      <c r="G35" s="639"/>
      <c r="H35" s="639"/>
      <c r="I35" s="639"/>
      <c r="J35" s="639"/>
      <c r="K35" s="639"/>
      <c r="L35" s="639"/>
      <c r="M35" s="639"/>
      <c r="N35" s="639"/>
      <c r="O35" s="639"/>
      <c r="P35" s="639"/>
      <c r="Q35" s="640"/>
      <c r="R35" s="641">
        <v>3167400</v>
      </c>
      <c r="S35" s="642"/>
      <c r="T35" s="642"/>
      <c r="U35" s="642"/>
      <c r="V35" s="642"/>
      <c r="W35" s="642"/>
      <c r="X35" s="642"/>
      <c r="Y35" s="643"/>
      <c r="Z35" s="644">
        <v>10.8</v>
      </c>
      <c r="AA35" s="644"/>
      <c r="AB35" s="644"/>
      <c r="AC35" s="644"/>
      <c r="AD35" s="645" t="s">
        <v>172</v>
      </c>
      <c r="AE35" s="645"/>
      <c r="AF35" s="645"/>
      <c r="AG35" s="645"/>
      <c r="AH35" s="645"/>
      <c r="AI35" s="645"/>
      <c r="AJ35" s="645"/>
      <c r="AK35" s="645"/>
      <c r="AL35" s="646" t="s">
        <v>172</v>
      </c>
      <c r="AM35" s="647"/>
      <c r="AN35" s="647"/>
      <c r="AO35" s="648"/>
      <c r="AP35" s="234"/>
      <c r="AQ35" s="714" t="s">
        <v>323</v>
      </c>
      <c r="AR35" s="715"/>
      <c r="AS35" s="715"/>
      <c r="AT35" s="715"/>
      <c r="AU35" s="715"/>
      <c r="AV35" s="715"/>
      <c r="AW35" s="715"/>
      <c r="AX35" s="715"/>
      <c r="AY35" s="716"/>
      <c r="AZ35" s="630">
        <v>3209102</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171932</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183452</v>
      </c>
      <c r="CS35" s="677"/>
      <c r="CT35" s="677"/>
      <c r="CU35" s="677"/>
      <c r="CV35" s="677"/>
      <c r="CW35" s="677"/>
      <c r="CX35" s="677"/>
      <c r="CY35" s="678"/>
      <c r="CZ35" s="646">
        <v>0.6</v>
      </c>
      <c r="DA35" s="675"/>
      <c r="DB35" s="675"/>
      <c r="DC35" s="679"/>
      <c r="DD35" s="650">
        <v>137189</v>
      </c>
      <c r="DE35" s="677"/>
      <c r="DF35" s="677"/>
      <c r="DG35" s="677"/>
      <c r="DH35" s="677"/>
      <c r="DI35" s="677"/>
      <c r="DJ35" s="677"/>
      <c r="DK35" s="678"/>
      <c r="DL35" s="650">
        <v>137097</v>
      </c>
      <c r="DM35" s="677"/>
      <c r="DN35" s="677"/>
      <c r="DO35" s="677"/>
      <c r="DP35" s="677"/>
      <c r="DQ35" s="677"/>
      <c r="DR35" s="677"/>
      <c r="DS35" s="677"/>
      <c r="DT35" s="677"/>
      <c r="DU35" s="677"/>
      <c r="DV35" s="678"/>
      <c r="DW35" s="646">
        <v>0.8</v>
      </c>
      <c r="DX35" s="675"/>
      <c r="DY35" s="675"/>
      <c r="DZ35" s="675"/>
      <c r="EA35" s="675"/>
      <c r="EB35" s="675"/>
      <c r="EC35" s="676"/>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233</v>
      </c>
      <c r="S36" s="642"/>
      <c r="T36" s="642"/>
      <c r="U36" s="642"/>
      <c r="V36" s="642"/>
      <c r="W36" s="642"/>
      <c r="X36" s="642"/>
      <c r="Y36" s="643"/>
      <c r="Z36" s="644" t="s">
        <v>172</v>
      </c>
      <c r="AA36" s="644"/>
      <c r="AB36" s="644"/>
      <c r="AC36" s="644"/>
      <c r="AD36" s="645" t="s">
        <v>172</v>
      </c>
      <c r="AE36" s="645"/>
      <c r="AF36" s="645"/>
      <c r="AG36" s="645"/>
      <c r="AH36" s="645"/>
      <c r="AI36" s="645"/>
      <c r="AJ36" s="645"/>
      <c r="AK36" s="645"/>
      <c r="AL36" s="646" t="s">
        <v>229</v>
      </c>
      <c r="AM36" s="647"/>
      <c r="AN36" s="647"/>
      <c r="AO36" s="648"/>
      <c r="AQ36" s="718" t="s">
        <v>327</v>
      </c>
      <c r="AR36" s="719"/>
      <c r="AS36" s="719"/>
      <c r="AT36" s="719"/>
      <c r="AU36" s="719"/>
      <c r="AV36" s="719"/>
      <c r="AW36" s="719"/>
      <c r="AX36" s="719"/>
      <c r="AY36" s="720"/>
      <c r="AZ36" s="641">
        <v>737498</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123386</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3616659</v>
      </c>
      <c r="CS36" s="642"/>
      <c r="CT36" s="642"/>
      <c r="CU36" s="642"/>
      <c r="CV36" s="642"/>
      <c r="CW36" s="642"/>
      <c r="CX36" s="642"/>
      <c r="CY36" s="643"/>
      <c r="CZ36" s="646">
        <v>12.7</v>
      </c>
      <c r="DA36" s="675"/>
      <c r="DB36" s="675"/>
      <c r="DC36" s="679"/>
      <c r="DD36" s="650">
        <v>2760115</v>
      </c>
      <c r="DE36" s="642"/>
      <c r="DF36" s="642"/>
      <c r="DG36" s="642"/>
      <c r="DH36" s="642"/>
      <c r="DI36" s="642"/>
      <c r="DJ36" s="642"/>
      <c r="DK36" s="643"/>
      <c r="DL36" s="650">
        <v>1847050</v>
      </c>
      <c r="DM36" s="642"/>
      <c r="DN36" s="642"/>
      <c r="DO36" s="642"/>
      <c r="DP36" s="642"/>
      <c r="DQ36" s="642"/>
      <c r="DR36" s="642"/>
      <c r="DS36" s="642"/>
      <c r="DT36" s="642"/>
      <c r="DU36" s="642"/>
      <c r="DV36" s="643"/>
      <c r="DW36" s="646">
        <v>11.2</v>
      </c>
      <c r="DX36" s="675"/>
      <c r="DY36" s="675"/>
      <c r="DZ36" s="675"/>
      <c r="EA36" s="675"/>
      <c r="EB36" s="675"/>
      <c r="EC36" s="676"/>
    </row>
    <row r="37" spans="2:133" ht="11.25" customHeight="1" x14ac:dyDescent="0.2">
      <c r="B37" s="638" t="s">
        <v>330</v>
      </c>
      <c r="C37" s="639"/>
      <c r="D37" s="639"/>
      <c r="E37" s="639"/>
      <c r="F37" s="639"/>
      <c r="G37" s="639"/>
      <c r="H37" s="639"/>
      <c r="I37" s="639"/>
      <c r="J37" s="639"/>
      <c r="K37" s="639"/>
      <c r="L37" s="639"/>
      <c r="M37" s="639"/>
      <c r="N37" s="639"/>
      <c r="O37" s="639"/>
      <c r="P37" s="639"/>
      <c r="Q37" s="640"/>
      <c r="R37" s="641">
        <v>200000</v>
      </c>
      <c r="S37" s="642"/>
      <c r="T37" s="642"/>
      <c r="U37" s="642"/>
      <c r="V37" s="642"/>
      <c r="W37" s="642"/>
      <c r="X37" s="642"/>
      <c r="Y37" s="643"/>
      <c r="Z37" s="644">
        <v>0.7</v>
      </c>
      <c r="AA37" s="644"/>
      <c r="AB37" s="644"/>
      <c r="AC37" s="644"/>
      <c r="AD37" s="645" t="s">
        <v>233</v>
      </c>
      <c r="AE37" s="645"/>
      <c r="AF37" s="645"/>
      <c r="AG37" s="645"/>
      <c r="AH37" s="645"/>
      <c r="AI37" s="645"/>
      <c r="AJ37" s="645"/>
      <c r="AK37" s="645"/>
      <c r="AL37" s="646" t="s">
        <v>125</v>
      </c>
      <c r="AM37" s="647"/>
      <c r="AN37" s="647"/>
      <c r="AO37" s="648"/>
      <c r="AQ37" s="718" t="s">
        <v>331</v>
      </c>
      <c r="AR37" s="719"/>
      <c r="AS37" s="719"/>
      <c r="AT37" s="719"/>
      <c r="AU37" s="719"/>
      <c r="AV37" s="719"/>
      <c r="AW37" s="719"/>
      <c r="AX37" s="719"/>
      <c r="AY37" s="720"/>
      <c r="AZ37" s="641">
        <v>311682</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7389</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1889876</v>
      </c>
      <c r="CS37" s="677"/>
      <c r="CT37" s="677"/>
      <c r="CU37" s="677"/>
      <c r="CV37" s="677"/>
      <c r="CW37" s="677"/>
      <c r="CX37" s="677"/>
      <c r="CY37" s="678"/>
      <c r="CZ37" s="646">
        <v>6.7</v>
      </c>
      <c r="DA37" s="675"/>
      <c r="DB37" s="675"/>
      <c r="DC37" s="679"/>
      <c r="DD37" s="650">
        <v>1651976</v>
      </c>
      <c r="DE37" s="677"/>
      <c r="DF37" s="677"/>
      <c r="DG37" s="677"/>
      <c r="DH37" s="677"/>
      <c r="DI37" s="677"/>
      <c r="DJ37" s="677"/>
      <c r="DK37" s="678"/>
      <c r="DL37" s="650">
        <v>1372085</v>
      </c>
      <c r="DM37" s="677"/>
      <c r="DN37" s="677"/>
      <c r="DO37" s="677"/>
      <c r="DP37" s="677"/>
      <c r="DQ37" s="677"/>
      <c r="DR37" s="677"/>
      <c r="DS37" s="677"/>
      <c r="DT37" s="677"/>
      <c r="DU37" s="677"/>
      <c r="DV37" s="678"/>
      <c r="DW37" s="646">
        <v>8.3000000000000007</v>
      </c>
      <c r="DX37" s="675"/>
      <c r="DY37" s="675"/>
      <c r="DZ37" s="675"/>
      <c r="EA37" s="675"/>
      <c r="EB37" s="675"/>
      <c r="EC37" s="676"/>
    </row>
    <row r="38" spans="2:133" ht="11.25" customHeight="1" x14ac:dyDescent="0.2">
      <c r="B38" s="686" t="s">
        <v>334</v>
      </c>
      <c r="C38" s="687"/>
      <c r="D38" s="687"/>
      <c r="E38" s="687"/>
      <c r="F38" s="687"/>
      <c r="G38" s="687"/>
      <c r="H38" s="687"/>
      <c r="I38" s="687"/>
      <c r="J38" s="687"/>
      <c r="K38" s="687"/>
      <c r="L38" s="687"/>
      <c r="M38" s="687"/>
      <c r="N38" s="687"/>
      <c r="O38" s="687"/>
      <c r="P38" s="687"/>
      <c r="Q38" s="688"/>
      <c r="R38" s="721">
        <v>29406037</v>
      </c>
      <c r="S38" s="722"/>
      <c r="T38" s="722"/>
      <c r="U38" s="722"/>
      <c r="V38" s="722"/>
      <c r="W38" s="722"/>
      <c r="X38" s="722"/>
      <c r="Y38" s="723"/>
      <c r="Z38" s="724">
        <v>100</v>
      </c>
      <c r="AA38" s="724"/>
      <c r="AB38" s="724"/>
      <c r="AC38" s="724"/>
      <c r="AD38" s="725">
        <v>16264872</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16080</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13927</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2885125</v>
      </c>
      <c r="CS38" s="642"/>
      <c r="CT38" s="642"/>
      <c r="CU38" s="642"/>
      <c r="CV38" s="642"/>
      <c r="CW38" s="642"/>
      <c r="CX38" s="642"/>
      <c r="CY38" s="643"/>
      <c r="CZ38" s="646">
        <v>10.199999999999999</v>
      </c>
      <c r="DA38" s="675"/>
      <c r="DB38" s="675"/>
      <c r="DC38" s="679"/>
      <c r="DD38" s="650">
        <v>2491875</v>
      </c>
      <c r="DE38" s="642"/>
      <c r="DF38" s="642"/>
      <c r="DG38" s="642"/>
      <c r="DH38" s="642"/>
      <c r="DI38" s="642"/>
      <c r="DJ38" s="642"/>
      <c r="DK38" s="643"/>
      <c r="DL38" s="650">
        <v>2338461</v>
      </c>
      <c r="DM38" s="642"/>
      <c r="DN38" s="642"/>
      <c r="DO38" s="642"/>
      <c r="DP38" s="642"/>
      <c r="DQ38" s="642"/>
      <c r="DR38" s="642"/>
      <c r="DS38" s="642"/>
      <c r="DT38" s="642"/>
      <c r="DU38" s="642"/>
      <c r="DV38" s="643"/>
      <c r="DW38" s="646">
        <v>14.2</v>
      </c>
      <c r="DX38" s="675"/>
      <c r="DY38" s="675"/>
      <c r="DZ38" s="675"/>
      <c r="EA38" s="675"/>
      <c r="EB38" s="675"/>
      <c r="EC38" s="676"/>
    </row>
    <row r="39" spans="2:133" ht="11.25" customHeight="1" x14ac:dyDescent="0.2">
      <c r="AQ39" s="718" t="s">
        <v>338</v>
      </c>
      <c r="AR39" s="719"/>
      <c r="AS39" s="719"/>
      <c r="AT39" s="719"/>
      <c r="AU39" s="719"/>
      <c r="AV39" s="719"/>
      <c r="AW39" s="719"/>
      <c r="AX39" s="719"/>
      <c r="AY39" s="720"/>
      <c r="AZ39" s="641">
        <v>12295</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108</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209655</v>
      </c>
      <c r="CS39" s="677"/>
      <c r="CT39" s="677"/>
      <c r="CU39" s="677"/>
      <c r="CV39" s="677"/>
      <c r="CW39" s="677"/>
      <c r="CX39" s="677"/>
      <c r="CY39" s="678"/>
      <c r="CZ39" s="646">
        <v>0.7</v>
      </c>
      <c r="DA39" s="675"/>
      <c r="DB39" s="675"/>
      <c r="DC39" s="679"/>
      <c r="DD39" s="650" t="s">
        <v>233</v>
      </c>
      <c r="DE39" s="677"/>
      <c r="DF39" s="677"/>
      <c r="DG39" s="677"/>
      <c r="DH39" s="677"/>
      <c r="DI39" s="677"/>
      <c r="DJ39" s="677"/>
      <c r="DK39" s="678"/>
      <c r="DL39" s="650" t="s">
        <v>233</v>
      </c>
      <c r="DM39" s="677"/>
      <c r="DN39" s="677"/>
      <c r="DO39" s="677"/>
      <c r="DP39" s="677"/>
      <c r="DQ39" s="677"/>
      <c r="DR39" s="677"/>
      <c r="DS39" s="677"/>
      <c r="DT39" s="677"/>
      <c r="DU39" s="677"/>
      <c r="DV39" s="678"/>
      <c r="DW39" s="646" t="s">
        <v>233</v>
      </c>
      <c r="DX39" s="675"/>
      <c r="DY39" s="675"/>
      <c r="DZ39" s="675"/>
      <c r="EA39" s="675"/>
      <c r="EB39" s="675"/>
      <c r="EC39" s="676"/>
    </row>
    <row r="40" spans="2:133" ht="11.25" customHeight="1" x14ac:dyDescent="0.2">
      <c r="AQ40" s="718" t="s">
        <v>342</v>
      </c>
      <c r="AR40" s="719"/>
      <c r="AS40" s="719"/>
      <c r="AT40" s="719"/>
      <c r="AU40" s="719"/>
      <c r="AV40" s="719"/>
      <c r="AW40" s="719"/>
      <c r="AX40" s="719"/>
      <c r="AY40" s="720"/>
      <c r="AZ40" s="641">
        <v>479453</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233</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712882</v>
      </c>
      <c r="CS40" s="642"/>
      <c r="CT40" s="642"/>
      <c r="CU40" s="642"/>
      <c r="CV40" s="642"/>
      <c r="CW40" s="642"/>
      <c r="CX40" s="642"/>
      <c r="CY40" s="643"/>
      <c r="CZ40" s="646">
        <v>2.5</v>
      </c>
      <c r="DA40" s="675"/>
      <c r="DB40" s="675"/>
      <c r="DC40" s="679"/>
      <c r="DD40" s="650" t="s">
        <v>172</v>
      </c>
      <c r="DE40" s="642"/>
      <c r="DF40" s="642"/>
      <c r="DG40" s="642"/>
      <c r="DH40" s="642"/>
      <c r="DI40" s="642"/>
      <c r="DJ40" s="642"/>
      <c r="DK40" s="643"/>
      <c r="DL40" s="650" t="s">
        <v>233</v>
      </c>
      <c r="DM40" s="642"/>
      <c r="DN40" s="642"/>
      <c r="DO40" s="642"/>
      <c r="DP40" s="642"/>
      <c r="DQ40" s="642"/>
      <c r="DR40" s="642"/>
      <c r="DS40" s="642"/>
      <c r="DT40" s="642"/>
      <c r="DU40" s="642"/>
      <c r="DV40" s="643"/>
      <c r="DW40" s="646" t="s">
        <v>233</v>
      </c>
      <c r="DX40" s="675"/>
      <c r="DY40" s="675"/>
      <c r="DZ40" s="675"/>
      <c r="EA40" s="675"/>
      <c r="EB40" s="675"/>
      <c r="EC40" s="676"/>
    </row>
    <row r="41" spans="2:133" ht="11.25" customHeight="1" x14ac:dyDescent="0.2">
      <c r="AQ41" s="728" t="s">
        <v>345</v>
      </c>
      <c r="AR41" s="729"/>
      <c r="AS41" s="729"/>
      <c r="AT41" s="729"/>
      <c r="AU41" s="729"/>
      <c r="AV41" s="729"/>
      <c r="AW41" s="729"/>
      <c r="AX41" s="729"/>
      <c r="AY41" s="730"/>
      <c r="AZ41" s="721">
        <v>1652094</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336</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233</v>
      </c>
      <c r="CS41" s="677"/>
      <c r="CT41" s="677"/>
      <c r="CU41" s="677"/>
      <c r="CV41" s="677"/>
      <c r="CW41" s="677"/>
      <c r="CX41" s="677"/>
      <c r="CY41" s="678"/>
      <c r="CZ41" s="646" t="s">
        <v>233</v>
      </c>
      <c r="DA41" s="675"/>
      <c r="DB41" s="675"/>
      <c r="DC41" s="679"/>
      <c r="DD41" s="650" t="s">
        <v>172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4316389</v>
      </c>
      <c r="CS42" s="642"/>
      <c r="CT42" s="642"/>
      <c r="CU42" s="642"/>
      <c r="CV42" s="642"/>
      <c r="CW42" s="642"/>
      <c r="CX42" s="642"/>
      <c r="CY42" s="643"/>
      <c r="CZ42" s="646">
        <v>15.2</v>
      </c>
      <c r="DA42" s="647"/>
      <c r="DB42" s="647"/>
      <c r="DC42" s="742"/>
      <c r="DD42" s="650">
        <v>1028186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t="s">
        <v>233</v>
      </c>
      <c r="CS43" s="677"/>
      <c r="CT43" s="677"/>
      <c r="CU43" s="677"/>
      <c r="CV43" s="677"/>
      <c r="CW43" s="677"/>
      <c r="CX43" s="677"/>
      <c r="CY43" s="678"/>
      <c r="CZ43" s="646" t="s">
        <v>233</v>
      </c>
      <c r="DA43" s="675"/>
      <c r="DB43" s="675"/>
      <c r="DC43" s="679"/>
      <c r="DD43" s="650" t="s">
        <v>233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352</v>
      </c>
      <c r="CD44" s="753" t="s">
        <v>303</v>
      </c>
      <c r="CE44" s="754"/>
      <c r="CF44" s="638" t="s">
        <v>353</v>
      </c>
      <c r="CG44" s="639"/>
      <c r="CH44" s="639"/>
      <c r="CI44" s="639"/>
      <c r="CJ44" s="639"/>
      <c r="CK44" s="639"/>
      <c r="CL44" s="639"/>
      <c r="CM44" s="639"/>
      <c r="CN44" s="639"/>
      <c r="CO44" s="639"/>
      <c r="CP44" s="639"/>
      <c r="CQ44" s="640"/>
      <c r="CR44" s="641">
        <v>4258160</v>
      </c>
      <c r="CS44" s="642"/>
      <c r="CT44" s="642"/>
      <c r="CU44" s="642"/>
      <c r="CV44" s="642"/>
      <c r="CW44" s="642"/>
      <c r="CX44" s="642"/>
      <c r="CY44" s="643"/>
      <c r="CZ44" s="646">
        <v>15</v>
      </c>
      <c r="DA44" s="647"/>
      <c r="DB44" s="647"/>
      <c r="DC44" s="742"/>
      <c r="DD44" s="650">
        <v>993639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354</v>
      </c>
      <c r="CG45" s="639"/>
      <c r="CH45" s="639"/>
      <c r="CI45" s="639"/>
      <c r="CJ45" s="639"/>
      <c r="CK45" s="639"/>
      <c r="CL45" s="639"/>
      <c r="CM45" s="639"/>
      <c r="CN45" s="639"/>
      <c r="CO45" s="639"/>
      <c r="CP45" s="639"/>
      <c r="CQ45" s="640"/>
      <c r="CR45" s="641">
        <v>1899250</v>
      </c>
      <c r="CS45" s="677"/>
      <c r="CT45" s="677"/>
      <c r="CU45" s="677"/>
      <c r="CV45" s="677"/>
      <c r="CW45" s="677"/>
      <c r="CX45" s="677"/>
      <c r="CY45" s="678"/>
      <c r="CZ45" s="646">
        <v>6.7</v>
      </c>
      <c r="DA45" s="675"/>
      <c r="DB45" s="675"/>
      <c r="DC45" s="679"/>
      <c r="DD45" s="650">
        <v>172855</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355</v>
      </c>
      <c r="CG46" s="639"/>
      <c r="CH46" s="639"/>
      <c r="CI46" s="639"/>
      <c r="CJ46" s="639"/>
      <c r="CK46" s="639"/>
      <c r="CL46" s="639"/>
      <c r="CM46" s="639"/>
      <c r="CN46" s="639"/>
      <c r="CO46" s="639"/>
      <c r="CP46" s="639"/>
      <c r="CQ46" s="640"/>
      <c r="CR46" s="641">
        <v>2142201</v>
      </c>
      <c r="CS46" s="642"/>
      <c r="CT46" s="642"/>
      <c r="CU46" s="642"/>
      <c r="CV46" s="642"/>
      <c r="CW46" s="642"/>
      <c r="CX46" s="642"/>
      <c r="CY46" s="643"/>
      <c r="CZ46" s="646">
        <v>7.5</v>
      </c>
      <c r="DA46" s="647"/>
      <c r="DB46" s="647"/>
      <c r="DC46" s="742"/>
      <c r="DD46" s="650">
        <v>809306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356</v>
      </c>
      <c r="CG47" s="639"/>
      <c r="CH47" s="639"/>
      <c r="CI47" s="639"/>
      <c r="CJ47" s="639"/>
      <c r="CK47" s="639"/>
      <c r="CL47" s="639"/>
      <c r="CM47" s="639"/>
      <c r="CN47" s="639"/>
      <c r="CO47" s="639"/>
      <c r="CP47" s="639"/>
      <c r="CQ47" s="640"/>
      <c r="CR47" s="641">
        <v>58229</v>
      </c>
      <c r="CS47" s="677"/>
      <c r="CT47" s="677"/>
      <c r="CU47" s="677"/>
      <c r="CV47" s="677"/>
      <c r="CW47" s="677"/>
      <c r="CX47" s="677"/>
      <c r="CY47" s="678"/>
      <c r="CZ47" s="646">
        <v>0.2</v>
      </c>
      <c r="DA47" s="675"/>
      <c r="DB47" s="675"/>
      <c r="DC47" s="679"/>
      <c r="DD47" s="650">
        <v>34547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0.8" x14ac:dyDescent="0.2">
      <c r="CD48" s="757"/>
      <c r="CE48" s="758"/>
      <c r="CF48" s="638" t="s">
        <v>357</v>
      </c>
      <c r="CG48" s="639"/>
      <c r="CH48" s="639"/>
      <c r="CI48" s="639"/>
      <c r="CJ48" s="639"/>
      <c r="CK48" s="639"/>
      <c r="CL48" s="639"/>
      <c r="CM48" s="639"/>
      <c r="CN48" s="639"/>
      <c r="CO48" s="639"/>
      <c r="CP48" s="639"/>
      <c r="CQ48" s="640"/>
      <c r="CR48" s="641" t="s">
        <v>233</v>
      </c>
      <c r="CS48" s="642"/>
      <c r="CT48" s="642"/>
      <c r="CU48" s="642"/>
      <c r="CV48" s="642"/>
      <c r="CW48" s="642"/>
      <c r="CX48" s="642"/>
      <c r="CY48" s="643"/>
      <c r="CZ48" s="646" t="s">
        <v>233</v>
      </c>
      <c r="DA48" s="647"/>
      <c r="DB48" s="647"/>
      <c r="DC48" s="742"/>
      <c r="DD48" s="650" t="s">
        <v>233</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358</v>
      </c>
      <c r="CE49" s="687"/>
      <c r="CF49" s="687"/>
      <c r="CG49" s="687"/>
      <c r="CH49" s="687"/>
      <c r="CI49" s="687"/>
      <c r="CJ49" s="687"/>
      <c r="CK49" s="687"/>
      <c r="CL49" s="687"/>
      <c r="CM49" s="687"/>
      <c r="CN49" s="687"/>
      <c r="CO49" s="687"/>
      <c r="CP49" s="687"/>
      <c r="CQ49" s="688"/>
      <c r="CR49" s="721">
        <v>28379281</v>
      </c>
      <c r="CS49" s="711"/>
      <c r="CT49" s="711"/>
      <c r="CU49" s="711"/>
      <c r="CV49" s="711"/>
      <c r="CW49" s="711"/>
      <c r="CX49" s="711"/>
      <c r="CY49" s="743"/>
      <c r="CZ49" s="726">
        <v>100</v>
      </c>
      <c r="DA49" s="744"/>
      <c r="DB49" s="744"/>
      <c r="DC49" s="745"/>
      <c r="DD49" s="746">
        <v>17434515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0.8" hidden="1" x14ac:dyDescent="0.2"/>
    <row r="51" spans="82:133" ht="10.8" hidden="1" x14ac:dyDescent="0.2"/>
    <row r="52" spans="82:133" ht="10.8" hidden="1" x14ac:dyDescent="0.2"/>
    <row r="53" spans="82:133" ht="10.8" hidden="1" x14ac:dyDescent="0.2"/>
  </sheetData>
  <sheetProtection algorithmName="SHA-512" hashValue="ERSOuR7Xrf6QYr87Ky7sw6kCL+DngacW+j3tVhuFX/aRi9Rnm5DeyvZnABYSyjPkEfaY1zRwcbwu/9NjpSvtiQ==" saltValue="LlmSQFAKhXiIx97fi2O4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H1" zoomScale="85" zoomScaleNormal="85" zoomScaleSheetLayoutView="70" workbookViewId="0">
      <selection activeCell="AU21" sqref="AU21:AY21"/>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381</v>
      </c>
      <c r="C7" s="774"/>
      <c r="D7" s="774"/>
      <c r="E7" s="774"/>
      <c r="F7" s="774"/>
      <c r="G7" s="774"/>
      <c r="H7" s="774"/>
      <c r="I7" s="774"/>
      <c r="J7" s="774"/>
      <c r="K7" s="774"/>
      <c r="L7" s="774"/>
      <c r="M7" s="774"/>
      <c r="N7" s="774"/>
      <c r="O7" s="774"/>
      <c r="P7" s="775"/>
      <c r="Q7" s="776">
        <v>29531</v>
      </c>
      <c r="R7" s="777"/>
      <c r="S7" s="777"/>
      <c r="T7" s="777"/>
      <c r="U7" s="777"/>
      <c r="V7" s="777">
        <v>28505</v>
      </c>
      <c r="W7" s="777"/>
      <c r="X7" s="777"/>
      <c r="Y7" s="777"/>
      <c r="Z7" s="777"/>
      <c r="AA7" s="777">
        <v>1027</v>
      </c>
      <c r="AB7" s="777"/>
      <c r="AC7" s="777"/>
      <c r="AD7" s="777"/>
      <c r="AE7" s="778"/>
      <c r="AF7" s="779">
        <v>790</v>
      </c>
      <c r="AG7" s="780"/>
      <c r="AH7" s="780"/>
      <c r="AI7" s="780"/>
      <c r="AJ7" s="781"/>
      <c r="AK7" s="816">
        <v>201</v>
      </c>
      <c r="AL7" s="817"/>
      <c r="AM7" s="817"/>
      <c r="AN7" s="817"/>
      <c r="AO7" s="817"/>
      <c r="AP7" s="817">
        <v>20545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2">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2">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2">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2">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2">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2">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5">
      <c r="A23" s="264" t="s">
        <v>383</v>
      </c>
      <c r="B23" s="832" t="s">
        <v>384</v>
      </c>
      <c r="C23" s="833"/>
      <c r="D23" s="833"/>
      <c r="E23" s="833"/>
      <c r="F23" s="833"/>
      <c r="G23" s="833"/>
      <c r="H23" s="833"/>
      <c r="I23" s="833"/>
      <c r="J23" s="833"/>
      <c r="K23" s="833"/>
      <c r="L23" s="833"/>
      <c r="M23" s="833"/>
      <c r="N23" s="833"/>
      <c r="O23" s="833"/>
      <c r="P23" s="834"/>
      <c r="Q23" s="835">
        <v>29531</v>
      </c>
      <c r="R23" s="836"/>
      <c r="S23" s="836"/>
      <c r="T23" s="836"/>
      <c r="U23" s="836"/>
      <c r="V23" s="836">
        <v>28505</v>
      </c>
      <c r="W23" s="836"/>
      <c r="X23" s="836"/>
      <c r="Y23" s="836"/>
      <c r="Z23" s="836"/>
      <c r="AA23" s="836">
        <v>1027</v>
      </c>
      <c r="AB23" s="836"/>
      <c r="AC23" s="836"/>
      <c r="AD23" s="836"/>
      <c r="AE23" s="837"/>
      <c r="AF23" s="838">
        <v>790</v>
      </c>
      <c r="AG23" s="836"/>
      <c r="AH23" s="836"/>
      <c r="AI23" s="836"/>
      <c r="AJ23" s="839"/>
      <c r="AK23" s="840"/>
      <c r="AL23" s="841"/>
      <c r="AM23" s="841"/>
      <c r="AN23" s="841"/>
      <c r="AO23" s="841"/>
      <c r="AP23" s="836">
        <v>20545</v>
      </c>
      <c r="AQ23" s="836"/>
      <c r="AR23" s="836"/>
      <c r="AS23" s="836"/>
      <c r="AT23" s="836"/>
      <c r="AU23" s="842"/>
      <c r="AV23" s="842"/>
      <c r="AW23" s="842"/>
      <c r="AX23" s="842"/>
      <c r="AY23" s="843"/>
      <c r="AZ23" s="851" t="s">
        <v>385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2">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5">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2">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2">
      <c r="A28" s="266">
        <v>1</v>
      </c>
      <c r="B28" s="773" t="s">
        <v>396</v>
      </c>
      <c r="C28" s="774"/>
      <c r="D28" s="774"/>
      <c r="E28" s="774"/>
      <c r="F28" s="774"/>
      <c r="G28" s="774"/>
      <c r="H28" s="774"/>
      <c r="I28" s="774"/>
      <c r="J28" s="774"/>
      <c r="K28" s="774"/>
      <c r="L28" s="774"/>
      <c r="M28" s="774"/>
      <c r="N28" s="774"/>
      <c r="O28" s="774"/>
      <c r="P28" s="775"/>
      <c r="Q28" s="864">
        <v>7053</v>
      </c>
      <c r="R28" s="865"/>
      <c r="S28" s="865"/>
      <c r="T28" s="865"/>
      <c r="U28" s="865"/>
      <c r="V28" s="865">
        <v>6881</v>
      </c>
      <c r="W28" s="865"/>
      <c r="X28" s="865"/>
      <c r="Y28" s="865"/>
      <c r="Z28" s="865"/>
      <c r="AA28" s="865">
        <v>172</v>
      </c>
      <c r="AB28" s="865"/>
      <c r="AC28" s="865"/>
      <c r="AD28" s="865"/>
      <c r="AE28" s="866"/>
      <c r="AF28" s="867">
        <v>172</v>
      </c>
      <c r="AG28" s="865"/>
      <c r="AH28" s="865"/>
      <c r="AI28" s="865"/>
      <c r="AJ28" s="868"/>
      <c r="AK28" s="869">
        <v>430</v>
      </c>
      <c r="AL28" s="860"/>
      <c r="AM28" s="860"/>
      <c r="AN28" s="860"/>
      <c r="AO28" s="860"/>
      <c r="AP28" s="860">
        <v>0</v>
      </c>
      <c r="AQ28" s="860"/>
      <c r="AR28" s="860"/>
      <c r="AS28" s="860"/>
      <c r="AT28" s="860"/>
      <c r="AU28" s="860">
        <v>0</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2">
      <c r="A29" s="266">
        <v>2</v>
      </c>
      <c r="B29" s="797" t="s">
        <v>397</v>
      </c>
      <c r="C29" s="798"/>
      <c r="D29" s="798"/>
      <c r="E29" s="798"/>
      <c r="F29" s="798"/>
      <c r="G29" s="798"/>
      <c r="H29" s="798"/>
      <c r="I29" s="798"/>
      <c r="J29" s="798"/>
      <c r="K29" s="798"/>
      <c r="L29" s="798"/>
      <c r="M29" s="798"/>
      <c r="N29" s="798"/>
      <c r="O29" s="798"/>
      <c r="P29" s="799"/>
      <c r="Q29" s="800">
        <v>509</v>
      </c>
      <c r="R29" s="801"/>
      <c r="S29" s="801"/>
      <c r="T29" s="801"/>
      <c r="U29" s="801"/>
      <c r="V29" s="801">
        <v>509</v>
      </c>
      <c r="W29" s="801"/>
      <c r="X29" s="801"/>
      <c r="Y29" s="801"/>
      <c r="Z29" s="801"/>
      <c r="AA29" s="801">
        <v>0</v>
      </c>
      <c r="AB29" s="801"/>
      <c r="AC29" s="801"/>
      <c r="AD29" s="801"/>
      <c r="AE29" s="802"/>
      <c r="AF29" s="803">
        <v>0</v>
      </c>
      <c r="AG29" s="804"/>
      <c r="AH29" s="804"/>
      <c r="AI29" s="804"/>
      <c r="AJ29" s="805"/>
      <c r="AK29" s="872">
        <v>202</v>
      </c>
      <c r="AL29" s="873"/>
      <c r="AM29" s="873"/>
      <c r="AN29" s="873"/>
      <c r="AO29" s="873"/>
      <c r="AP29" s="873">
        <v>0</v>
      </c>
      <c r="AQ29" s="873"/>
      <c r="AR29" s="873"/>
      <c r="AS29" s="873"/>
      <c r="AT29" s="873"/>
      <c r="AU29" s="873">
        <v>0</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2">
      <c r="A30" s="266">
        <v>3</v>
      </c>
      <c r="B30" s="797" t="s">
        <v>398</v>
      </c>
      <c r="C30" s="798"/>
      <c r="D30" s="798"/>
      <c r="E30" s="798"/>
      <c r="F30" s="798"/>
      <c r="G30" s="798"/>
      <c r="H30" s="798"/>
      <c r="I30" s="798"/>
      <c r="J30" s="798"/>
      <c r="K30" s="798"/>
      <c r="L30" s="798"/>
      <c r="M30" s="798"/>
      <c r="N30" s="798"/>
      <c r="O30" s="798"/>
      <c r="P30" s="799"/>
      <c r="Q30" s="800">
        <v>1012</v>
      </c>
      <c r="R30" s="801"/>
      <c r="S30" s="801"/>
      <c r="T30" s="801"/>
      <c r="U30" s="801"/>
      <c r="V30" s="801">
        <v>822</v>
      </c>
      <c r="W30" s="801"/>
      <c r="X30" s="801"/>
      <c r="Y30" s="801"/>
      <c r="Z30" s="801"/>
      <c r="AA30" s="801">
        <v>189</v>
      </c>
      <c r="AB30" s="801"/>
      <c r="AC30" s="801"/>
      <c r="AD30" s="801"/>
      <c r="AE30" s="802"/>
      <c r="AF30" s="803">
        <v>1297</v>
      </c>
      <c r="AG30" s="804"/>
      <c r="AH30" s="804"/>
      <c r="AI30" s="804"/>
      <c r="AJ30" s="805"/>
      <c r="AK30" s="872">
        <v>317</v>
      </c>
      <c r="AL30" s="873"/>
      <c r="AM30" s="873"/>
      <c r="AN30" s="873"/>
      <c r="AO30" s="873"/>
      <c r="AP30" s="873">
        <v>4108</v>
      </c>
      <c r="AQ30" s="873"/>
      <c r="AR30" s="873"/>
      <c r="AS30" s="873"/>
      <c r="AT30" s="873"/>
      <c r="AU30" s="873">
        <v>1495</v>
      </c>
      <c r="AV30" s="873"/>
      <c r="AW30" s="873"/>
      <c r="AX30" s="873"/>
      <c r="AY30" s="873"/>
      <c r="AZ30" s="874"/>
      <c r="BA30" s="874"/>
      <c r="BB30" s="874"/>
      <c r="BC30" s="874"/>
      <c r="BD30" s="874"/>
      <c r="BE30" s="870" t="s">
        <v>399</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2">
      <c r="A31" s="266">
        <v>4</v>
      </c>
      <c r="B31" s="797" t="s">
        <v>400</v>
      </c>
      <c r="C31" s="798"/>
      <c r="D31" s="798"/>
      <c r="E31" s="798"/>
      <c r="F31" s="798"/>
      <c r="G31" s="798"/>
      <c r="H31" s="798"/>
      <c r="I31" s="798"/>
      <c r="J31" s="798"/>
      <c r="K31" s="798"/>
      <c r="L31" s="798"/>
      <c r="M31" s="798"/>
      <c r="N31" s="798"/>
      <c r="O31" s="798"/>
      <c r="P31" s="799"/>
      <c r="Q31" s="800">
        <v>1051</v>
      </c>
      <c r="R31" s="801"/>
      <c r="S31" s="801"/>
      <c r="T31" s="801"/>
      <c r="U31" s="801"/>
      <c r="V31" s="801">
        <v>1024</v>
      </c>
      <c r="W31" s="801"/>
      <c r="X31" s="801"/>
      <c r="Y31" s="801"/>
      <c r="Z31" s="801"/>
      <c r="AA31" s="801">
        <v>28</v>
      </c>
      <c r="AB31" s="801"/>
      <c r="AC31" s="801"/>
      <c r="AD31" s="801"/>
      <c r="AE31" s="802"/>
      <c r="AF31" s="803">
        <v>20</v>
      </c>
      <c r="AG31" s="804"/>
      <c r="AH31" s="804"/>
      <c r="AI31" s="804"/>
      <c r="AJ31" s="805"/>
      <c r="AK31" s="872">
        <v>752</v>
      </c>
      <c r="AL31" s="873"/>
      <c r="AM31" s="873"/>
      <c r="AN31" s="873"/>
      <c r="AO31" s="873"/>
      <c r="AP31" s="873">
        <v>5336</v>
      </c>
      <c r="AQ31" s="873"/>
      <c r="AR31" s="873"/>
      <c r="AS31" s="873"/>
      <c r="AT31" s="873"/>
      <c r="AU31" s="873">
        <v>5032</v>
      </c>
      <c r="AV31" s="873"/>
      <c r="AW31" s="873"/>
      <c r="AX31" s="873"/>
      <c r="AY31" s="873"/>
      <c r="AZ31" s="874"/>
      <c r="BA31" s="874"/>
      <c r="BB31" s="874"/>
      <c r="BC31" s="874"/>
      <c r="BD31" s="874"/>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2">
      <c r="A32" s="266">
        <v>5</v>
      </c>
      <c r="B32" s="797" t="s">
        <v>402</v>
      </c>
      <c r="C32" s="798"/>
      <c r="D32" s="798"/>
      <c r="E32" s="798"/>
      <c r="F32" s="798"/>
      <c r="G32" s="798"/>
      <c r="H32" s="798"/>
      <c r="I32" s="798"/>
      <c r="J32" s="798"/>
      <c r="K32" s="798"/>
      <c r="L32" s="798"/>
      <c r="M32" s="798"/>
      <c r="N32" s="798"/>
      <c r="O32" s="798"/>
      <c r="P32" s="799"/>
      <c r="Q32" s="800">
        <v>137</v>
      </c>
      <c r="R32" s="801"/>
      <c r="S32" s="801"/>
      <c r="T32" s="801"/>
      <c r="U32" s="801"/>
      <c r="V32" s="801">
        <v>137</v>
      </c>
      <c r="W32" s="801"/>
      <c r="X32" s="801"/>
      <c r="Y32" s="801"/>
      <c r="Z32" s="801"/>
      <c r="AA32" s="801">
        <v>0</v>
      </c>
      <c r="AB32" s="801"/>
      <c r="AC32" s="801"/>
      <c r="AD32" s="801"/>
      <c r="AE32" s="802"/>
      <c r="AF32" s="803">
        <v>0</v>
      </c>
      <c r="AG32" s="804"/>
      <c r="AH32" s="804"/>
      <c r="AI32" s="804"/>
      <c r="AJ32" s="805"/>
      <c r="AK32" s="872">
        <v>19</v>
      </c>
      <c r="AL32" s="873"/>
      <c r="AM32" s="873"/>
      <c r="AN32" s="873"/>
      <c r="AO32" s="873"/>
      <c r="AP32" s="873">
        <v>36</v>
      </c>
      <c r="AQ32" s="873"/>
      <c r="AR32" s="873"/>
      <c r="AS32" s="873"/>
      <c r="AT32" s="873"/>
      <c r="AU32" s="873">
        <v>7</v>
      </c>
      <c r="AV32" s="873"/>
      <c r="AW32" s="873"/>
      <c r="AX32" s="873"/>
      <c r="AY32" s="873"/>
      <c r="AZ32" s="874"/>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2">
      <c r="A33" s="266">
        <v>6</v>
      </c>
      <c r="B33" s="797" t="s">
        <v>404</v>
      </c>
      <c r="C33" s="798"/>
      <c r="D33" s="798"/>
      <c r="E33" s="798"/>
      <c r="F33" s="798"/>
      <c r="G33" s="798"/>
      <c r="H33" s="798"/>
      <c r="I33" s="798"/>
      <c r="J33" s="798"/>
      <c r="K33" s="798"/>
      <c r="L33" s="798"/>
      <c r="M33" s="798"/>
      <c r="N33" s="798"/>
      <c r="O33" s="798"/>
      <c r="P33" s="799"/>
      <c r="Q33" s="800">
        <v>12</v>
      </c>
      <c r="R33" s="801"/>
      <c r="S33" s="801"/>
      <c r="T33" s="801"/>
      <c r="U33" s="801"/>
      <c r="V33" s="801">
        <v>11</v>
      </c>
      <c r="W33" s="801"/>
      <c r="X33" s="801"/>
      <c r="Y33" s="801"/>
      <c r="Z33" s="801"/>
      <c r="AA33" s="801">
        <v>1</v>
      </c>
      <c r="AB33" s="801"/>
      <c r="AC33" s="801"/>
      <c r="AD33" s="801"/>
      <c r="AE33" s="802"/>
      <c r="AF33" s="803">
        <v>1</v>
      </c>
      <c r="AG33" s="804"/>
      <c r="AH33" s="804"/>
      <c r="AI33" s="804"/>
      <c r="AJ33" s="805"/>
      <c r="AK33" s="872">
        <v>0</v>
      </c>
      <c r="AL33" s="873"/>
      <c r="AM33" s="873"/>
      <c r="AN33" s="873"/>
      <c r="AO33" s="873"/>
      <c r="AP33" s="873">
        <v>0</v>
      </c>
      <c r="AQ33" s="873"/>
      <c r="AR33" s="873"/>
      <c r="AS33" s="873"/>
      <c r="AT33" s="873"/>
      <c r="AU33" s="873">
        <v>0</v>
      </c>
      <c r="AV33" s="873"/>
      <c r="AW33" s="873"/>
      <c r="AX33" s="873"/>
      <c r="AY33" s="873"/>
      <c r="AZ33" s="874"/>
      <c r="BA33" s="874"/>
      <c r="BB33" s="874"/>
      <c r="BC33" s="874"/>
      <c r="BD33" s="874"/>
      <c r="BE33" s="870" t="s">
        <v>403</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2">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2">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2">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2">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2">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2">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5">
      <c r="A63" s="264" t="s">
        <v>383</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1491</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385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5">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2">
      <c r="A66" s="782" t="s">
        <v>408</v>
      </c>
      <c r="B66" s="783"/>
      <c r="C66" s="783"/>
      <c r="D66" s="783"/>
      <c r="E66" s="783"/>
      <c r="F66" s="783"/>
      <c r="G66" s="783"/>
      <c r="H66" s="783"/>
      <c r="I66" s="783"/>
      <c r="J66" s="783"/>
      <c r="K66" s="783"/>
      <c r="L66" s="783"/>
      <c r="M66" s="783"/>
      <c r="N66" s="783"/>
      <c r="O66" s="783"/>
      <c r="P66" s="784"/>
      <c r="Q66" s="759" t="s">
        <v>409</v>
      </c>
      <c r="R66" s="760"/>
      <c r="S66" s="760"/>
      <c r="T66" s="760"/>
      <c r="U66" s="761"/>
      <c r="V66" s="759" t="s">
        <v>410</v>
      </c>
      <c r="W66" s="760"/>
      <c r="X66" s="760"/>
      <c r="Y66" s="760"/>
      <c r="Z66" s="761"/>
      <c r="AA66" s="759" t="s">
        <v>411</v>
      </c>
      <c r="AB66" s="760"/>
      <c r="AC66" s="760"/>
      <c r="AD66" s="760"/>
      <c r="AE66" s="761"/>
      <c r="AF66" s="894" t="s">
        <v>412</v>
      </c>
      <c r="AG66" s="855"/>
      <c r="AH66" s="855"/>
      <c r="AI66" s="855"/>
      <c r="AJ66" s="895"/>
      <c r="AK66" s="759" t="s">
        <v>413</v>
      </c>
      <c r="AL66" s="783"/>
      <c r="AM66" s="783"/>
      <c r="AN66" s="783"/>
      <c r="AO66" s="784"/>
      <c r="AP66" s="759" t="s">
        <v>393</v>
      </c>
      <c r="AQ66" s="760"/>
      <c r="AR66" s="760"/>
      <c r="AS66" s="760"/>
      <c r="AT66" s="761"/>
      <c r="AU66" s="759" t="s">
        <v>414</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2">
      <c r="A68" s="258">
        <v>1</v>
      </c>
      <c r="B68" s="911" t="s">
        <v>573</v>
      </c>
      <c r="C68" s="912"/>
      <c r="D68" s="912"/>
      <c r="E68" s="912"/>
      <c r="F68" s="912"/>
      <c r="G68" s="912"/>
      <c r="H68" s="912"/>
      <c r="I68" s="912"/>
      <c r="J68" s="912"/>
      <c r="K68" s="912"/>
      <c r="L68" s="912"/>
      <c r="M68" s="912"/>
      <c r="N68" s="912"/>
      <c r="O68" s="912"/>
      <c r="P68" s="913"/>
      <c r="Q68" s="914">
        <v>811</v>
      </c>
      <c r="R68" s="908"/>
      <c r="S68" s="908"/>
      <c r="T68" s="908"/>
      <c r="U68" s="908"/>
      <c r="V68" s="908">
        <v>809</v>
      </c>
      <c r="W68" s="908"/>
      <c r="X68" s="908"/>
      <c r="Y68" s="908"/>
      <c r="Z68" s="908"/>
      <c r="AA68" s="908">
        <v>0</v>
      </c>
      <c r="AB68" s="908"/>
      <c r="AC68" s="908"/>
      <c r="AD68" s="908"/>
      <c r="AE68" s="908"/>
      <c r="AF68" s="908">
        <v>2</v>
      </c>
      <c r="AG68" s="908"/>
      <c r="AH68" s="908"/>
      <c r="AI68" s="908"/>
      <c r="AJ68" s="908"/>
      <c r="AK68" s="908">
        <v>0</v>
      </c>
      <c r="AL68" s="908"/>
      <c r="AM68" s="908"/>
      <c r="AN68" s="908"/>
      <c r="AO68" s="908"/>
      <c r="AP68" s="908">
        <v>0</v>
      </c>
      <c r="AQ68" s="908"/>
      <c r="AR68" s="908"/>
      <c r="AS68" s="908"/>
      <c r="AT68" s="908"/>
      <c r="AU68" s="908">
        <v>0</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2">
      <c r="A69" s="261">
        <v>2</v>
      </c>
      <c r="B69" s="915" t="s">
        <v>574</v>
      </c>
      <c r="C69" s="916"/>
      <c r="D69" s="916"/>
      <c r="E69" s="916"/>
      <c r="F69" s="916"/>
      <c r="G69" s="916"/>
      <c r="H69" s="916"/>
      <c r="I69" s="916"/>
      <c r="J69" s="916"/>
      <c r="K69" s="916"/>
      <c r="L69" s="916"/>
      <c r="M69" s="916"/>
      <c r="N69" s="916"/>
      <c r="O69" s="916"/>
      <c r="P69" s="917"/>
      <c r="Q69" s="918">
        <v>42</v>
      </c>
      <c r="R69" s="873"/>
      <c r="S69" s="873"/>
      <c r="T69" s="873"/>
      <c r="U69" s="873"/>
      <c r="V69" s="873">
        <v>40</v>
      </c>
      <c r="W69" s="873"/>
      <c r="X69" s="873"/>
      <c r="Y69" s="873"/>
      <c r="Z69" s="873"/>
      <c r="AA69" s="873">
        <v>0</v>
      </c>
      <c r="AB69" s="873"/>
      <c r="AC69" s="873"/>
      <c r="AD69" s="873"/>
      <c r="AE69" s="873"/>
      <c r="AF69" s="873">
        <v>2</v>
      </c>
      <c r="AG69" s="873"/>
      <c r="AH69" s="873"/>
      <c r="AI69" s="873"/>
      <c r="AJ69" s="873"/>
      <c r="AK69" s="873">
        <v>38</v>
      </c>
      <c r="AL69" s="873"/>
      <c r="AM69" s="873"/>
      <c r="AN69" s="873"/>
      <c r="AO69" s="873"/>
      <c r="AP69" s="873">
        <v>371</v>
      </c>
      <c r="AQ69" s="873"/>
      <c r="AR69" s="873"/>
      <c r="AS69" s="873"/>
      <c r="AT69" s="873"/>
      <c r="AU69" s="873">
        <v>0</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2">
      <c r="A70" s="261">
        <v>3</v>
      </c>
      <c r="B70" s="915" t="s">
        <v>575</v>
      </c>
      <c r="C70" s="916"/>
      <c r="D70" s="916"/>
      <c r="E70" s="916"/>
      <c r="F70" s="916"/>
      <c r="G70" s="916"/>
      <c r="H70" s="916"/>
      <c r="I70" s="916"/>
      <c r="J70" s="916"/>
      <c r="K70" s="916"/>
      <c r="L70" s="916"/>
      <c r="M70" s="916"/>
      <c r="N70" s="916"/>
      <c r="O70" s="916"/>
      <c r="P70" s="917"/>
      <c r="Q70" s="918">
        <v>367</v>
      </c>
      <c r="R70" s="873"/>
      <c r="S70" s="873"/>
      <c r="T70" s="873"/>
      <c r="U70" s="873"/>
      <c r="V70" s="873">
        <v>309</v>
      </c>
      <c r="W70" s="873"/>
      <c r="X70" s="873"/>
      <c r="Y70" s="873"/>
      <c r="Z70" s="873"/>
      <c r="AA70" s="873">
        <v>58</v>
      </c>
      <c r="AB70" s="873"/>
      <c r="AC70" s="873"/>
      <c r="AD70" s="873"/>
      <c r="AE70" s="873"/>
      <c r="AF70" s="873">
        <v>34</v>
      </c>
      <c r="AG70" s="873"/>
      <c r="AH70" s="873"/>
      <c r="AI70" s="873"/>
      <c r="AJ70" s="873"/>
      <c r="AK70" s="873">
        <v>308</v>
      </c>
      <c r="AL70" s="873"/>
      <c r="AM70" s="873"/>
      <c r="AN70" s="873"/>
      <c r="AO70" s="873"/>
      <c r="AP70" s="873">
        <v>1267</v>
      </c>
      <c r="AQ70" s="873"/>
      <c r="AR70" s="873"/>
      <c r="AS70" s="873"/>
      <c r="AT70" s="873"/>
      <c r="AU70" s="873">
        <v>159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2">
      <c r="A71" s="261">
        <v>4</v>
      </c>
      <c r="B71" s="915" t="s">
        <v>576</v>
      </c>
      <c r="C71" s="916"/>
      <c r="D71" s="916"/>
      <c r="E71" s="916"/>
      <c r="F71" s="916"/>
      <c r="G71" s="916"/>
      <c r="H71" s="916"/>
      <c r="I71" s="916"/>
      <c r="J71" s="916"/>
      <c r="K71" s="916"/>
      <c r="L71" s="916"/>
      <c r="M71" s="916"/>
      <c r="N71" s="916"/>
      <c r="O71" s="916"/>
      <c r="P71" s="917"/>
      <c r="Q71" s="918">
        <v>3328</v>
      </c>
      <c r="R71" s="873"/>
      <c r="S71" s="873"/>
      <c r="T71" s="873"/>
      <c r="U71" s="873"/>
      <c r="V71" s="873">
        <v>3325</v>
      </c>
      <c r="W71" s="873"/>
      <c r="X71" s="873"/>
      <c r="Y71" s="873"/>
      <c r="Z71" s="873"/>
      <c r="AA71" s="873">
        <v>103</v>
      </c>
      <c r="AB71" s="873"/>
      <c r="AC71" s="873"/>
      <c r="AD71" s="873"/>
      <c r="AE71" s="873"/>
      <c r="AF71" s="873">
        <v>103</v>
      </c>
      <c r="AG71" s="873"/>
      <c r="AH71" s="873"/>
      <c r="AI71" s="873"/>
      <c r="AJ71" s="873"/>
      <c r="AK71" s="873">
        <v>141</v>
      </c>
      <c r="AL71" s="873"/>
      <c r="AM71" s="873"/>
      <c r="AN71" s="873"/>
      <c r="AO71" s="873"/>
      <c r="AP71" s="873">
        <v>2959</v>
      </c>
      <c r="AQ71" s="873"/>
      <c r="AR71" s="873"/>
      <c r="AS71" s="873"/>
      <c r="AT71" s="873"/>
      <c r="AU71" s="873">
        <v>550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2">
      <c r="A72" s="261">
        <v>5</v>
      </c>
      <c r="B72" s="915" t="s">
        <v>577</v>
      </c>
      <c r="C72" s="916"/>
      <c r="D72" s="916"/>
      <c r="E72" s="916"/>
      <c r="F72" s="916"/>
      <c r="G72" s="916"/>
      <c r="H72" s="916"/>
      <c r="I72" s="916"/>
      <c r="J72" s="916"/>
      <c r="K72" s="916"/>
      <c r="L72" s="916"/>
      <c r="M72" s="916"/>
      <c r="N72" s="916"/>
      <c r="O72" s="916"/>
      <c r="P72" s="917"/>
      <c r="Q72" s="918">
        <v>5639</v>
      </c>
      <c r="R72" s="873"/>
      <c r="S72" s="873"/>
      <c r="T72" s="873"/>
      <c r="U72" s="873"/>
      <c r="V72" s="873">
        <v>5916</v>
      </c>
      <c r="W72" s="873"/>
      <c r="X72" s="873"/>
      <c r="Y72" s="873"/>
      <c r="Z72" s="873"/>
      <c r="AA72" s="873">
        <v>-277</v>
      </c>
      <c r="AB72" s="873"/>
      <c r="AC72" s="873"/>
      <c r="AD72" s="873"/>
      <c r="AE72" s="873"/>
      <c r="AF72" s="873">
        <v>101</v>
      </c>
      <c r="AG72" s="873"/>
      <c r="AH72" s="873"/>
      <c r="AI72" s="873"/>
      <c r="AJ72" s="873"/>
      <c r="AK72" s="873">
        <v>0</v>
      </c>
      <c r="AL72" s="873"/>
      <c r="AM72" s="873"/>
      <c r="AN72" s="873"/>
      <c r="AO72" s="873"/>
      <c r="AP72" s="873">
        <v>5650</v>
      </c>
      <c r="AQ72" s="873"/>
      <c r="AR72" s="873"/>
      <c r="AS72" s="873"/>
      <c r="AT72" s="873"/>
      <c r="AU72" s="873">
        <v>20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2">
      <c r="A73" s="261">
        <v>6</v>
      </c>
      <c r="B73" s="915" t="s">
        <v>578</v>
      </c>
      <c r="C73" s="916"/>
      <c r="D73" s="916"/>
      <c r="E73" s="916"/>
      <c r="F73" s="916"/>
      <c r="G73" s="916"/>
      <c r="H73" s="916"/>
      <c r="I73" s="916"/>
      <c r="J73" s="916"/>
      <c r="K73" s="916"/>
      <c r="L73" s="916"/>
      <c r="M73" s="916"/>
      <c r="N73" s="916"/>
      <c r="O73" s="916"/>
      <c r="P73" s="917"/>
      <c r="Q73" s="918">
        <v>3586</v>
      </c>
      <c r="R73" s="873"/>
      <c r="S73" s="873"/>
      <c r="T73" s="873"/>
      <c r="U73" s="873"/>
      <c r="V73" s="873">
        <v>3330</v>
      </c>
      <c r="W73" s="873"/>
      <c r="X73" s="873"/>
      <c r="Y73" s="873"/>
      <c r="Z73" s="873"/>
      <c r="AA73" s="873">
        <v>255</v>
      </c>
      <c r="AB73" s="873"/>
      <c r="AC73" s="873"/>
      <c r="AD73" s="873"/>
      <c r="AE73" s="873"/>
      <c r="AF73" s="873">
        <v>255</v>
      </c>
      <c r="AG73" s="873"/>
      <c r="AH73" s="873"/>
      <c r="AI73" s="873"/>
      <c r="AJ73" s="873"/>
      <c r="AK73" s="873">
        <v>0</v>
      </c>
      <c r="AL73" s="873"/>
      <c r="AM73" s="873"/>
      <c r="AN73" s="873"/>
      <c r="AO73" s="873"/>
      <c r="AP73" s="873">
        <v>342</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2">
      <c r="A74" s="261">
        <v>7</v>
      </c>
      <c r="B74" s="915" t="s">
        <v>579</v>
      </c>
      <c r="C74" s="916"/>
      <c r="D74" s="916"/>
      <c r="E74" s="916"/>
      <c r="F74" s="916"/>
      <c r="G74" s="916"/>
      <c r="H74" s="916"/>
      <c r="I74" s="916"/>
      <c r="J74" s="916"/>
      <c r="K74" s="916"/>
      <c r="L74" s="916"/>
      <c r="M74" s="916"/>
      <c r="N74" s="916"/>
      <c r="O74" s="916"/>
      <c r="P74" s="917"/>
      <c r="Q74" s="918">
        <v>232</v>
      </c>
      <c r="R74" s="873"/>
      <c r="S74" s="873"/>
      <c r="T74" s="873"/>
      <c r="U74" s="873"/>
      <c r="V74" s="873">
        <v>225</v>
      </c>
      <c r="W74" s="873"/>
      <c r="X74" s="873"/>
      <c r="Y74" s="873"/>
      <c r="Z74" s="873"/>
      <c r="AA74" s="873">
        <v>8</v>
      </c>
      <c r="AB74" s="873"/>
      <c r="AC74" s="873"/>
      <c r="AD74" s="873"/>
      <c r="AE74" s="873"/>
      <c r="AF74" s="873">
        <v>8</v>
      </c>
      <c r="AG74" s="873"/>
      <c r="AH74" s="873"/>
      <c r="AI74" s="873"/>
      <c r="AJ74" s="873"/>
      <c r="AK74" s="873">
        <v>11</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2">
      <c r="A75" s="261">
        <v>8</v>
      </c>
      <c r="B75" s="915" t="s">
        <v>580</v>
      </c>
      <c r="C75" s="916"/>
      <c r="D75" s="916"/>
      <c r="E75" s="916"/>
      <c r="F75" s="916"/>
      <c r="G75" s="916"/>
      <c r="H75" s="916"/>
      <c r="I75" s="916"/>
      <c r="J75" s="916"/>
      <c r="K75" s="916"/>
      <c r="L75" s="916"/>
      <c r="M75" s="916"/>
      <c r="N75" s="916"/>
      <c r="O75" s="916"/>
      <c r="P75" s="917"/>
      <c r="Q75" s="921">
        <v>236853</v>
      </c>
      <c r="R75" s="922"/>
      <c r="S75" s="922"/>
      <c r="T75" s="922"/>
      <c r="U75" s="872"/>
      <c r="V75" s="923">
        <v>228094</v>
      </c>
      <c r="W75" s="922"/>
      <c r="X75" s="922"/>
      <c r="Y75" s="922"/>
      <c r="Z75" s="872"/>
      <c r="AA75" s="923">
        <v>8759</v>
      </c>
      <c r="AB75" s="922"/>
      <c r="AC75" s="922"/>
      <c r="AD75" s="922"/>
      <c r="AE75" s="872"/>
      <c r="AF75" s="923">
        <v>8759</v>
      </c>
      <c r="AG75" s="922"/>
      <c r="AH75" s="922"/>
      <c r="AI75" s="922"/>
      <c r="AJ75" s="872"/>
      <c r="AK75" s="923">
        <v>969</v>
      </c>
      <c r="AL75" s="922"/>
      <c r="AM75" s="922"/>
      <c r="AN75" s="922"/>
      <c r="AO75" s="872"/>
      <c r="AP75" s="923">
        <v>0</v>
      </c>
      <c r="AQ75" s="922"/>
      <c r="AR75" s="922"/>
      <c r="AS75" s="922"/>
      <c r="AT75" s="872"/>
      <c r="AU75" s="923">
        <v>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2">
      <c r="A76" s="261">
        <v>9</v>
      </c>
      <c r="B76" s="915" t="s">
        <v>581</v>
      </c>
      <c r="C76" s="916"/>
      <c r="D76" s="916"/>
      <c r="E76" s="916"/>
      <c r="F76" s="916"/>
      <c r="G76" s="916"/>
      <c r="H76" s="916"/>
      <c r="I76" s="916"/>
      <c r="J76" s="916"/>
      <c r="K76" s="916"/>
      <c r="L76" s="916"/>
      <c r="M76" s="916"/>
      <c r="N76" s="916"/>
      <c r="O76" s="916"/>
      <c r="P76" s="917"/>
      <c r="Q76" s="921">
        <v>2216</v>
      </c>
      <c r="R76" s="922"/>
      <c r="S76" s="922"/>
      <c r="T76" s="922"/>
      <c r="U76" s="872"/>
      <c r="V76" s="923">
        <v>2182</v>
      </c>
      <c r="W76" s="922"/>
      <c r="X76" s="922"/>
      <c r="Y76" s="922"/>
      <c r="Z76" s="872"/>
      <c r="AA76" s="923">
        <v>34</v>
      </c>
      <c r="AB76" s="922"/>
      <c r="AC76" s="922"/>
      <c r="AD76" s="922"/>
      <c r="AE76" s="872"/>
      <c r="AF76" s="923">
        <v>19</v>
      </c>
      <c r="AG76" s="922"/>
      <c r="AH76" s="922"/>
      <c r="AI76" s="922"/>
      <c r="AJ76" s="872"/>
      <c r="AK76" s="923">
        <v>87</v>
      </c>
      <c r="AL76" s="922"/>
      <c r="AM76" s="922"/>
      <c r="AN76" s="922"/>
      <c r="AO76" s="872"/>
      <c r="AP76" s="923">
        <v>94</v>
      </c>
      <c r="AQ76" s="922"/>
      <c r="AR76" s="922"/>
      <c r="AS76" s="922"/>
      <c r="AT76" s="872"/>
      <c r="AU76" s="923">
        <v>14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2">
      <c r="A77" s="261">
        <v>10</v>
      </c>
      <c r="B77" s="915" t="s">
        <v>582</v>
      </c>
      <c r="C77" s="916"/>
      <c r="D77" s="916"/>
      <c r="E77" s="916"/>
      <c r="F77" s="916"/>
      <c r="G77" s="916"/>
      <c r="H77" s="916"/>
      <c r="I77" s="916"/>
      <c r="J77" s="916"/>
      <c r="K77" s="916"/>
      <c r="L77" s="916"/>
      <c r="M77" s="916"/>
      <c r="N77" s="916"/>
      <c r="O77" s="916"/>
      <c r="P77" s="917"/>
      <c r="Q77" s="921">
        <v>18248</v>
      </c>
      <c r="R77" s="922"/>
      <c r="S77" s="922"/>
      <c r="T77" s="922"/>
      <c r="U77" s="872"/>
      <c r="V77" s="923">
        <v>17654</v>
      </c>
      <c r="W77" s="922"/>
      <c r="X77" s="922"/>
      <c r="Y77" s="922"/>
      <c r="Z77" s="872"/>
      <c r="AA77" s="923">
        <v>594</v>
      </c>
      <c r="AB77" s="922"/>
      <c r="AC77" s="922"/>
      <c r="AD77" s="922"/>
      <c r="AE77" s="872"/>
      <c r="AF77" s="923">
        <v>594</v>
      </c>
      <c r="AG77" s="922"/>
      <c r="AH77" s="922"/>
      <c r="AI77" s="922"/>
      <c r="AJ77" s="872"/>
      <c r="AK77" s="923">
        <v>0</v>
      </c>
      <c r="AL77" s="922"/>
      <c r="AM77" s="922"/>
      <c r="AN77" s="922"/>
      <c r="AO77" s="872"/>
      <c r="AP77" s="923">
        <v>0</v>
      </c>
      <c r="AQ77" s="922"/>
      <c r="AR77" s="922"/>
      <c r="AS77" s="922"/>
      <c r="AT77" s="872"/>
      <c r="AU77" s="923">
        <v>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2">
      <c r="A78" s="261">
        <v>11</v>
      </c>
      <c r="B78" s="915" t="s">
        <v>583</v>
      </c>
      <c r="C78" s="916"/>
      <c r="D78" s="916"/>
      <c r="E78" s="916"/>
      <c r="F78" s="916"/>
      <c r="G78" s="916"/>
      <c r="H78" s="916"/>
      <c r="I78" s="916"/>
      <c r="J78" s="916"/>
      <c r="K78" s="916"/>
      <c r="L78" s="916"/>
      <c r="M78" s="916"/>
      <c r="N78" s="916"/>
      <c r="O78" s="916"/>
      <c r="P78" s="917"/>
      <c r="Q78" s="918">
        <v>12652</v>
      </c>
      <c r="R78" s="873"/>
      <c r="S78" s="873"/>
      <c r="T78" s="873"/>
      <c r="U78" s="873"/>
      <c r="V78" s="873">
        <v>10769</v>
      </c>
      <c r="W78" s="873"/>
      <c r="X78" s="873"/>
      <c r="Y78" s="873"/>
      <c r="Z78" s="873"/>
      <c r="AA78" s="873">
        <v>1883</v>
      </c>
      <c r="AB78" s="873"/>
      <c r="AC78" s="873"/>
      <c r="AD78" s="873"/>
      <c r="AE78" s="873"/>
      <c r="AF78" s="873">
        <v>1883</v>
      </c>
      <c r="AG78" s="873"/>
      <c r="AH78" s="873"/>
      <c r="AI78" s="873"/>
      <c r="AJ78" s="873"/>
      <c r="AK78" s="873">
        <v>621</v>
      </c>
      <c r="AL78" s="873"/>
      <c r="AM78" s="873"/>
      <c r="AN78" s="873"/>
      <c r="AO78" s="873"/>
      <c r="AP78" s="873">
        <v>0</v>
      </c>
      <c r="AQ78" s="873"/>
      <c r="AR78" s="873"/>
      <c r="AS78" s="873"/>
      <c r="AT78" s="873"/>
      <c r="AU78" s="873">
        <v>0</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2">
      <c r="A79" s="261">
        <v>12</v>
      </c>
      <c r="B79" s="915" t="s">
        <v>584</v>
      </c>
      <c r="C79" s="916"/>
      <c r="D79" s="916"/>
      <c r="E79" s="916"/>
      <c r="F79" s="916"/>
      <c r="G79" s="916"/>
      <c r="H79" s="916"/>
      <c r="I79" s="916"/>
      <c r="J79" s="916"/>
      <c r="K79" s="916"/>
      <c r="L79" s="916"/>
      <c r="M79" s="916"/>
      <c r="N79" s="916"/>
      <c r="O79" s="916"/>
      <c r="P79" s="917"/>
      <c r="Q79" s="918">
        <v>47</v>
      </c>
      <c r="R79" s="873"/>
      <c r="S79" s="873"/>
      <c r="T79" s="873"/>
      <c r="U79" s="873"/>
      <c r="V79" s="873">
        <v>34</v>
      </c>
      <c r="W79" s="873"/>
      <c r="X79" s="873"/>
      <c r="Y79" s="873"/>
      <c r="Z79" s="873"/>
      <c r="AA79" s="873">
        <v>12</v>
      </c>
      <c r="AB79" s="873"/>
      <c r="AC79" s="873"/>
      <c r="AD79" s="873"/>
      <c r="AE79" s="873"/>
      <c r="AF79" s="873">
        <v>12</v>
      </c>
      <c r="AG79" s="873"/>
      <c r="AH79" s="873"/>
      <c r="AI79" s="873"/>
      <c r="AJ79" s="873"/>
      <c r="AK79" s="873">
        <v>0</v>
      </c>
      <c r="AL79" s="873"/>
      <c r="AM79" s="873"/>
      <c r="AN79" s="873"/>
      <c r="AO79" s="873"/>
      <c r="AP79" s="873">
        <v>0</v>
      </c>
      <c r="AQ79" s="873"/>
      <c r="AR79" s="873"/>
      <c r="AS79" s="873"/>
      <c r="AT79" s="873"/>
      <c r="AU79" s="873">
        <v>0</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2">
      <c r="A80" s="261">
        <v>13</v>
      </c>
      <c r="B80" s="915" t="s">
        <v>585</v>
      </c>
      <c r="C80" s="916"/>
      <c r="D80" s="916"/>
      <c r="E80" s="916"/>
      <c r="F80" s="916"/>
      <c r="G80" s="916"/>
      <c r="H80" s="916"/>
      <c r="I80" s="916"/>
      <c r="J80" s="916"/>
      <c r="K80" s="916"/>
      <c r="L80" s="916"/>
      <c r="M80" s="916"/>
      <c r="N80" s="916"/>
      <c r="O80" s="916"/>
      <c r="P80" s="917"/>
      <c r="Q80" s="918">
        <v>16</v>
      </c>
      <c r="R80" s="873"/>
      <c r="S80" s="873"/>
      <c r="T80" s="873"/>
      <c r="U80" s="873"/>
      <c r="V80" s="873">
        <v>9</v>
      </c>
      <c r="W80" s="873"/>
      <c r="X80" s="873"/>
      <c r="Y80" s="873"/>
      <c r="Z80" s="873"/>
      <c r="AA80" s="873">
        <v>7</v>
      </c>
      <c r="AB80" s="873"/>
      <c r="AC80" s="873"/>
      <c r="AD80" s="873"/>
      <c r="AE80" s="873"/>
      <c r="AF80" s="873">
        <v>7</v>
      </c>
      <c r="AG80" s="873"/>
      <c r="AH80" s="873"/>
      <c r="AI80" s="873"/>
      <c r="AJ80" s="873"/>
      <c r="AK80" s="873">
        <v>0</v>
      </c>
      <c r="AL80" s="873"/>
      <c r="AM80" s="873"/>
      <c r="AN80" s="873"/>
      <c r="AO80" s="873"/>
      <c r="AP80" s="873">
        <v>0</v>
      </c>
      <c r="AQ80" s="873"/>
      <c r="AR80" s="873"/>
      <c r="AS80" s="873"/>
      <c r="AT80" s="873"/>
      <c r="AU80" s="873">
        <v>0</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2">
      <c r="A81" s="261">
        <v>14</v>
      </c>
      <c r="B81" s="915" t="s">
        <v>586</v>
      </c>
      <c r="C81" s="916"/>
      <c r="D81" s="916"/>
      <c r="E81" s="916"/>
      <c r="F81" s="916"/>
      <c r="G81" s="916"/>
      <c r="H81" s="916"/>
      <c r="I81" s="916"/>
      <c r="J81" s="916"/>
      <c r="K81" s="916"/>
      <c r="L81" s="916"/>
      <c r="M81" s="916"/>
      <c r="N81" s="916"/>
      <c r="O81" s="916"/>
      <c r="P81" s="917"/>
      <c r="Q81" s="918">
        <v>3</v>
      </c>
      <c r="R81" s="873"/>
      <c r="S81" s="873"/>
      <c r="T81" s="873"/>
      <c r="U81" s="873"/>
      <c r="V81" s="873">
        <v>2</v>
      </c>
      <c r="W81" s="873"/>
      <c r="X81" s="873"/>
      <c r="Y81" s="873"/>
      <c r="Z81" s="873"/>
      <c r="AA81" s="873">
        <v>1</v>
      </c>
      <c r="AB81" s="873"/>
      <c r="AC81" s="873"/>
      <c r="AD81" s="873"/>
      <c r="AE81" s="873"/>
      <c r="AF81" s="873">
        <v>1</v>
      </c>
      <c r="AG81" s="873"/>
      <c r="AH81" s="873"/>
      <c r="AI81" s="873"/>
      <c r="AJ81" s="873"/>
      <c r="AK81" s="873">
        <v>0</v>
      </c>
      <c r="AL81" s="873"/>
      <c r="AM81" s="873"/>
      <c r="AN81" s="873"/>
      <c r="AO81" s="873"/>
      <c r="AP81" s="873">
        <v>0</v>
      </c>
      <c r="AQ81" s="873"/>
      <c r="AR81" s="873"/>
      <c r="AS81" s="873"/>
      <c r="AT81" s="873"/>
      <c r="AU81" s="873">
        <v>0</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2">
      <c r="A82" s="261">
        <v>15</v>
      </c>
      <c r="B82" s="915" t="s">
        <v>593</v>
      </c>
      <c r="C82" s="916"/>
      <c r="D82" s="916"/>
      <c r="E82" s="916"/>
      <c r="F82" s="916"/>
      <c r="G82" s="916"/>
      <c r="H82" s="916"/>
      <c r="I82" s="916"/>
      <c r="J82" s="916"/>
      <c r="K82" s="916"/>
      <c r="L82" s="916"/>
      <c r="M82" s="916"/>
      <c r="N82" s="916"/>
      <c r="O82" s="916"/>
      <c r="P82" s="917"/>
      <c r="Q82" s="918">
        <v>4</v>
      </c>
      <c r="R82" s="873"/>
      <c r="S82" s="873"/>
      <c r="T82" s="873"/>
      <c r="U82" s="873"/>
      <c r="V82" s="873">
        <v>3</v>
      </c>
      <c r="W82" s="873"/>
      <c r="X82" s="873"/>
      <c r="Y82" s="873"/>
      <c r="Z82" s="873"/>
      <c r="AA82" s="873">
        <v>2</v>
      </c>
      <c r="AB82" s="873"/>
      <c r="AC82" s="873"/>
      <c r="AD82" s="873"/>
      <c r="AE82" s="873"/>
      <c r="AF82" s="873">
        <v>2</v>
      </c>
      <c r="AG82" s="873"/>
      <c r="AH82" s="873"/>
      <c r="AI82" s="873"/>
      <c r="AJ82" s="873"/>
      <c r="AK82" s="873">
        <v>0</v>
      </c>
      <c r="AL82" s="873"/>
      <c r="AM82" s="873"/>
      <c r="AN82" s="873"/>
      <c r="AO82" s="873"/>
      <c r="AP82" s="873">
        <v>0</v>
      </c>
      <c r="AQ82" s="873"/>
      <c r="AR82" s="873"/>
      <c r="AS82" s="873"/>
      <c r="AT82" s="873"/>
      <c r="AU82" s="873">
        <v>0</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2">
      <c r="A83" s="261">
        <v>16</v>
      </c>
      <c r="B83" s="915" t="s">
        <v>587</v>
      </c>
      <c r="C83" s="916"/>
      <c r="D83" s="916"/>
      <c r="E83" s="916"/>
      <c r="F83" s="916"/>
      <c r="G83" s="916"/>
      <c r="H83" s="916"/>
      <c r="I83" s="916"/>
      <c r="J83" s="916"/>
      <c r="K83" s="916"/>
      <c r="L83" s="916"/>
      <c r="M83" s="916"/>
      <c r="N83" s="916"/>
      <c r="O83" s="916"/>
      <c r="P83" s="917"/>
      <c r="Q83" s="918">
        <v>38</v>
      </c>
      <c r="R83" s="873"/>
      <c r="S83" s="873"/>
      <c r="T83" s="873"/>
      <c r="U83" s="873"/>
      <c r="V83" s="873">
        <v>36</v>
      </c>
      <c r="W83" s="873"/>
      <c r="X83" s="873"/>
      <c r="Y83" s="873"/>
      <c r="Z83" s="873"/>
      <c r="AA83" s="873">
        <v>2</v>
      </c>
      <c r="AB83" s="873"/>
      <c r="AC83" s="873"/>
      <c r="AD83" s="873"/>
      <c r="AE83" s="873"/>
      <c r="AF83" s="873">
        <v>2</v>
      </c>
      <c r="AG83" s="873"/>
      <c r="AH83" s="873"/>
      <c r="AI83" s="873"/>
      <c r="AJ83" s="873"/>
      <c r="AK83" s="873">
        <v>4</v>
      </c>
      <c r="AL83" s="873"/>
      <c r="AM83" s="873"/>
      <c r="AN83" s="873"/>
      <c r="AO83" s="873"/>
      <c r="AP83" s="873">
        <v>0</v>
      </c>
      <c r="AQ83" s="873"/>
      <c r="AR83" s="873"/>
      <c r="AS83" s="873"/>
      <c r="AT83" s="873"/>
      <c r="AU83" s="873">
        <v>0</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2">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2">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2">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2">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5">
      <c r="A88" s="264" t="s">
        <v>383</v>
      </c>
      <c r="B88" s="832" t="s">
        <v>415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11785</v>
      </c>
      <c r="AG88" s="884"/>
      <c r="AH88" s="884"/>
      <c r="AI88" s="884"/>
      <c r="AJ88" s="884"/>
      <c r="AK88" s="881"/>
      <c r="AL88" s="881"/>
      <c r="AM88" s="881"/>
      <c r="AN88" s="881"/>
      <c r="AO88" s="881"/>
      <c r="AP88" s="884">
        <v>10683</v>
      </c>
      <c r="AQ88" s="884"/>
      <c r="AR88" s="884"/>
      <c r="AS88" s="884"/>
      <c r="AT88" s="884"/>
      <c r="AU88" s="884">
        <v>743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63" t="s">
        <v>421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2">
      <c r="A109" s="956" t="s">
        <v>423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424</v>
      </c>
      <c r="AB109" s="937"/>
      <c r="AC109" s="937"/>
      <c r="AD109" s="937"/>
      <c r="AE109" s="938"/>
      <c r="AF109" s="936" t="s">
        <v>302</v>
      </c>
      <c r="AG109" s="937"/>
      <c r="AH109" s="937"/>
      <c r="AI109" s="937"/>
      <c r="AJ109" s="938"/>
      <c r="AK109" s="936" t="s">
        <v>301</v>
      </c>
      <c r="AL109" s="937"/>
      <c r="AM109" s="937"/>
      <c r="AN109" s="937"/>
      <c r="AO109" s="938"/>
      <c r="AP109" s="936" t="s">
        <v>425</v>
      </c>
      <c r="AQ109" s="937"/>
      <c r="AR109" s="937"/>
      <c r="AS109" s="937"/>
      <c r="AT109" s="939"/>
      <c r="AU109" s="956" t="s">
        <v>423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424</v>
      </c>
      <c r="BR109" s="937"/>
      <c r="BS109" s="937"/>
      <c r="BT109" s="937"/>
      <c r="BU109" s="938"/>
      <c r="BV109" s="936" t="s">
        <v>302</v>
      </c>
      <c r="BW109" s="937"/>
      <c r="BX109" s="937"/>
      <c r="BY109" s="937"/>
      <c r="BZ109" s="938"/>
      <c r="CA109" s="936" t="s">
        <v>301</v>
      </c>
      <c r="CB109" s="937"/>
      <c r="CC109" s="937"/>
      <c r="CD109" s="937"/>
      <c r="CE109" s="938"/>
      <c r="CF109" s="957" t="s">
        <v>425</v>
      </c>
      <c r="CG109" s="957"/>
      <c r="CH109" s="957"/>
      <c r="CI109" s="957"/>
      <c r="CJ109" s="957"/>
      <c r="CK109" s="936" t="s">
        <v>426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424</v>
      </c>
      <c r="DH109" s="937"/>
      <c r="DI109" s="937"/>
      <c r="DJ109" s="937"/>
      <c r="DK109" s="938"/>
      <c r="DL109" s="936" t="s">
        <v>302</v>
      </c>
      <c r="DM109" s="937"/>
      <c r="DN109" s="937"/>
      <c r="DO109" s="937"/>
      <c r="DP109" s="938"/>
      <c r="DQ109" s="936" t="s">
        <v>301</v>
      </c>
      <c r="DR109" s="937"/>
      <c r="DS109" s="937"/>
      <c r="DT109" s="937"/>
      <c r="DU109" s="938"/>
      <c r="DV109" s="936" t="s">
        <v>425</v>
      </c>
      <c r="DW109" s="937"/>
      <c r="DX109" s="937"/>
      <c r="DY109" s="937"/>
      <c r="DZ109" s="939"/>
    </row>
    <row r="110" spans="1:131" s="246" customFormat="1" ht="26.25" customHeight="1" x14ac:dyDescent="0.2">
      <c r="A110" s="940" t="s">
        <v>427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3035091</v>
      </c>
      <c r="AB110" s="944"/>
      <c r="AC110" s="944"/>
      <c r="AD110" s="944"/>
      <c r="AE110" s="945"/>
      <c r="AF110" s="946">
        <v>3064199</v>
      </c>
      <c r="AG110" s="944"/>
      <c r="AH110" s="944"/>
      <c r="AI110" s="944"/>
      <c r="AJ110" s="945"/>
      <c r="AK110" s="946">
        <v>3007095</v>
      </c>
      <c r="AL110" s="944"/>
      <c r="AM110" s="944"/>
      <c r="AN110" s="944"/>
      <c r="AO110" s="945"/>
      <c r="AP110" s="947">
        <v>22.8</v>
      </c>
      <c r="AQ110" s="948"/>
      <c r="AR110" s="948"/>
      <c r="AS110" s="948"/>
      <c r="AT110" s="949"/>
      <c r="AU110" s="950" t="s">
        <v>71</v>
      </c>
      <c r="AV110" s="951"/>
      <c r="AW110" s="951"/>
      <c r="AX110" s="951"/>
      <c r="AY110" s="951"/>
      <c r="AZ110" s="992" t="s">
        <v>428</v>
      </c>
      <c r="BA110" s="941"/>
      <c r="BB110" s="941"/>
      <c r="BC110" s="941"/>
      <c r="BD110" s="941"/>
      <c r="BE110" s="941"/>
      <c r="BF110" s="941"/>
      <c r="BG110" s="941"/>
      <c r="BH110" s="941"/>
      <c r="BI110" s="941"/>
      <c r="BJ110" s="941"/>
      <c r="BK110" s="941"/>
      <c r="BL110" s="941"/>
      <c r="BM110" s="941"/>
      <c r="BN110" s="941"/>
      <c r="BO110" s="941"/>
      <c r="BP110" s="942"/>
      <c r="BQ110" s="978">
        <v>21334101</v>
      </c>
      <c r="BR110" s="979"/>
      <c r="BS110" s="979"/>
      <c r="BT110" s="979"/>
      <c r="BU110" s="979"/>
      <c r="BV110" s="979">
        <v>20869463</v>
      </c>
      <c r="BW110" s="979"/>
      <c r="BX110" s="979"/>
      <c r="BY110" s="979"/>
      <c r="BZ110" s="979"/>
      <c r="CA110" s="979">
        <v>20545291</v>
      </c>
      <c r="CB110" s="979"/>
      <c r="CC110" s="979"/>
      <c r="CD110" s="979"/>
      <c r="CE110" s="979"/>
      <c r="CF110" s="993">
        <v>155.9</v>
      </c>
      <c r="CG110" s="994"/>
      <c r="CH110" s="994"/>
      <c r="CI110" s="994"/>
      <c r="CJ110" s="994"/>
      <c r="CK110" s="995" t="s">
        <v>429</v>
      </c>
      <c r="CL110" s="996"/>
      <c r="CM110" s="975" t="s">
        <v>430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431</v>
      </c>
      <c r="DH110" s="979"/>
      <c r="DI110" s="979"/>
      <c r="DJ110" s="979"/>
      <c r="DK110" s="979"/>
      <c r="DL110" s="979" t="s">
        <v>431</v>
      </c>
      <c r="DM110" s="979"/>
      <c r="DN110" s="979"/>
      <c r="DO110" s="979"/>
      <c r="DP110" s="979"/>
      <c r="DQ110" s="979" t="s">
        <v>431</v>
      </c>
      <c r="DR110" s="979"/>
      <c r="DS110" s="979"/>
      <c r="DT110" s="979"/>
      <c r="DU110" s="979"/>
      <c r="DV110" s="980" t="s">
        <v>431</v>
      </c>
      <c r="DW110" s="980"/>
      <c r="DX110" s="980"/>
      <c r="DY110" s="980"/>
      <c r="DZ110" s="981"/>
    </row>
    <row r="111" spans="1:131" s="246" customFormat="1" ht="26.25" customHeight="1" x14ac:dyDescent="0.2">
      <c r="A111" s="982" t="s">
        <v>432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385</v>
      </c>
      <c r="AB111" s="986"/>
      <c r="AC111" s="986"/>
      <c r="AD111" s="986"/>
      <c r="AE111" s="987"/>
      <c r="AF111" s="988" t="s">
        <v>385</v>
      </c>
      <c r="AG111" s="986"/>
      <c r="AH111" s="986"/>
      <c r="AI111" s="986"/>
      <c r="AJ111" s="987"/>
      <c r="AK111" s="988" t="s">
        <v>385</v>
      </c>
      <c r="AL111" s="986"/>
      <c r="AM111" s="986"/>
      <c r="AN111" s="986"/>
      <c r="AO111" s="987"/>
      <c r="AP111" s="989" t="s">
        <v>385</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v>46527</v>
      </c>
      <c r="BR111" s="972"/>
      <c r="BS111" s="972"/>
      <c r="BT111" s="972"/>
      <c r="BU111" s="972"/>
      <c r="BV111" s="972">
        <v>28639</v>
      </c>
      <c r="BW111" s="972"/>
      <c r="BX111" s="972"/>
      <c r="BY111" s="972"/>
      <c r="BZ111" s="972"/>
      <c r="CA111" s="972">
        <v>21857</v>
      </c>
      <c r="CB111" s="972"/>
      <c r="CC111" s="972"/>
      <c r="CD111" s="972"/>
      <c r="CE111" s="972"/>
      <c r="CF111" s="966">
        <v>0.2</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431</v>
      </c>
      <c r="DH111" s="972"/>
      <c r="DI111" s="972"/>
      <c r="DJ111" s="972"/>
      <c r="DK111" s="972"/>
      <c r="DL111" s="972" t="s">
        <v>385</v>
      </c>
      <c r="DM111" s="972"/>
      <c r="DN111" s="972"/>
      <c r="DO111" s="972"/>
      <c r="DP111" s="972"/>
      <c r="DQ111" s="972" t="s">
        <v>431</v>
      </c>
      <c r="DR111" s="972"/>
      <c r="DS111" s="972"/>
      <c r="DT111" s="972"/>
      <c r="DU111" s="972"/>
      <c r="DV111" s="973" t="s">
        <v>431</v>
      </c>
      <c r="DW111" s="973"/>
      <c r="DX111" s="973"/>
      <c r="DY111" s="973"/>
      <c r="DZ111" s="974"/>
    </row>
    <row r="112" spans="1:131" s="246" customFormat="1" ht="26.25" customHeight="1" x14ac:dyDescent="0.2">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v>16667</v>
      </c>
      <c r="AB112" s="1011"/>
      <c r="AC112" s="1011"/>
      <c r="AD112" s="1011"/>
      <c r="AE112" s="1012"/>
      <c r="AF112" s="1013">
        <v>13333</v>
      </c>
      <c r="AG112" s="1011"/>
      <c r="AH112" s="1011"/>
      <c r="AI112" s="1011"/>
      <c r="AJ112" s="1012"/>
      <c r="AK112" s="1013">
        <v>10000</v>
      </c>
      <c r="AL112" s="1011"/>
      <c r="AM112" s="1011"/>
      <c r="AN112" s="1011"/>
      <c r="AO112" s="1012"/>
      <c r="AP112" s="1014">
        <v>0.1</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7593153</v>
      </c>
      <c r="BR112" s="972"/>
      <c r="BS112" s="972"/>
      <c r="BT112" s="972"/>
      <c r="BU112" s="972"/>
      <c r="BV112" s="972">
        <v>6540993</v>
      </c>
      <c r="BW112" s="972"/>
      <c r="BX112" s="972"/>
      <c r="BY112" s="972"/>
      <c r="BZ112" s="972"/>
      <c r="CA112" s="972">
        <v>6534368</v>
      </c>
      <c r="CB112" s="972"/>
      <c r="CC112" s="972"/>
      <c r="CD112" s="972"/>
      <c r="CE112" s="972"/>
      <c r="CF112" s="966">
        <v>49.6</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385</v>
      </c>
      <c r="DH112" s="972"/>
      <c r="DI112" s="972"/>
      <c r="DJ112" s="972"/>
      <c r="DK112" s="972"/>
      <c r="DL112" s="972" t="s">
        <v>431</v>
      </c>
      <c r="DM112" s="972"/>
      <c r="DN112" s="972"/>
      <c r="DO112" s="972"/>
      <c r="DP112" s="972"/>
      <c r="DQ112" s="972" t="s">
        <v>431</v>
      </c>
      <c r="DR112" s="972"/>
      <c r="DS112" s="972"/>
      <c r="DT112" s="972"/>
      <c r="DU112" s="972"/>
      <c r="DV112" s="973" t="s">
        <v>439</v>
      </c>
      <c r="DW112" s="973"/>
      <c r="DX112" s="973"/>
      <c r="DY112" s="973"/>
      <c r="DZ112" s="974"/>
    </row>
    <row r="113" spans="1:130" s="246" customFormat="1" ht="26.25" customHeight="1" x14ac:dyDescent="0.2">
      <c r="A113" s="1006"/>
      <c r="B113" s="1007"/>
      <c r="C113" s="1002" t="s">
        <v>440</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786092</v>
      </c>
      <c r="AB113" s="986"/>
      <c r="AC113" s="986"/>
      <c r="AD113" s="986"/>
      <c r="AE113" s="987"/>
      <c r="AF113" s="988">
        <v>789267</v>
      </c>
      <c r="AG113" s="986"/>
      <c r="AH113" s="986"/>
      <c r="AI113" s="986"/>
      <c r="AJ113" s="987"/>
      <c r="AK113" s="988">
        <v>807375</v>
      </c>
      <c r="AL113" s="986"/>
      <c r="AM113" s="986"/>
      <c r="AN113" s="986"/>
      <c r="AO113" s="987"/>
      <c r="AP113" s="989">
        <v>6.1</v>
      </c>
      <c r="AQ113" s="990"/>
      <c r="AR113" s="990"/>
      <c r="AS113" s="990"/>
      <c r="AT113" s="991"/>
      <c r="AU113" s="952"/>
      <c r="AV113" s="953"/>
      <c r="AW113" s="953"/>
      <c r="AX113" s="953"/>
      <c r="AY113" s="953"/>
      <c r="AZ113" s="1001" t="s">
        <v>441</v>
      </c>
      <c r="BA113" s="1002"/>
      <c r="BB113" s="1002"/>
      <c r="BC113" s="1002"/>
      <c r="BD113" s="1002"/>
      <c r="BE113" s="1002"/>
      <c r="BF113" s="1002"/>
      <c r="BG113" s="1002"/>
      <c r="BH113" s="1002"/>
      <c r="BI113" s="1002"/>
      <c r="BJ113" s="1002"/>
      <c r="BK113" s="1002"/>
      <c r="BL113" s="1002"/>
      <c r="BM113" s="1002"/>
      <c r="BN113" s="1002"/>
      <c r="BO113" s="1002"/>
      <c r="BP113" s="1003"/>
      <c r="BQ113" s="971">
        <v>1733960</v>
      </c>
      <c r="BR113" s="972"/>
      <c r="BS113" s="972"/>
      <c r="BT113" s="972"/>
      <c r="BU113" s="972"/>
      <c r="BV113" s="972">
        <v>960567</v>
      </c>
      <c r="BW113" s="972"/>
      <c r="BX113" s="972"/>
      <c r="BY113" s="972"/>
      <c r="BZ113" s="972"/>
      <c r="CA113" s="972">
        <v>742810</v>
      </c>
      <c r="CB113" s="972"/>
      <c r="CC113" s="972"/>
      <c r="CD113" s="972"/>
      <c r="CE113" s="972"/>
      <c r="CF113" s="966">
        <v>5.6</v>
      </c>
      <c r="CG113" s="967"/>
      <c r="CH113" s="967"/>
      <c r="CI113" s="967"/>
      <c r="CJ113" s="967"/>
      <c r="CK113" s="997"/>
      <c r="CL113" s="998"/>
      <c r="CM113" s="968" t="s">
        <v>442</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385</v>
      </c>
      <c r="DH113" s="1011"/>
      <c r="DI113" s="1011"/>
      <c r="DJ113" s="1011"/>
      <c r="DK113" s="1012"/>
      <c r="DL113" s="1013" t="s">
        <v>443</v>
      </c>
      <c r="DM113" s="1011"/>
      <c r="DN113" s="1011"/>
      <c r="DO113" s="1011"/>
      <c r="DP113" s="1012"/>
      <c r="DQ113" s="1013" t="s">
        <v>431</v>
      </c>
      <c r="DR113" s="1011"/>
      <c r="DS113" s="1011"/>
      <c r="DT113" s="1011"/>
      <c r="DU113" s="1012"/>
      <c r="DV113" s="1014" t="s">
        <v>431</v>
      </c>
      <c r="DW113" s="1015"/>
      <c r="DX113" s="1015"/>
      <c r="DY113" s="1015"/>
      <c r="DZ113" s="1016"/>
    </row>
    <row r="114" spans="1:130" s="246" customFormat="1" ht="26.25" customHeight="1" x14ac:dyDescent="0.2">
      <c r="A114" s="1006"/>
      <c r="B114" s="1007"/>
      <c r="C114" s="1002" t="s">
        <v>444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455930</v>
      </c>
      <c r="AB114" s="1011"/>
      <c r="AC114" s="1011"/>
      <c r="AD114" s="1011"/>
      <c r="AE114" s="1012"/>
      <c r="AF114" s="1013">
        <v>362654</v>
      </c>
      <c r="AG114" s="1011"/>
      <c r="AH114" s="1011"/>
      <c r="AI114" s="1011"/>
      <c r="AJ114" s="1012"/>
      <c r="AK114" s="1013">
        <v>384850</v>
      </c>
      <c r="AL114" s="1011"/>
      <c r="AM114" s="1011"/>
      <c r="AN114" s="1011"/>
      <c r="AO114" s="1012"/>
      <c r="AP114" s="1014">
        <v>2.9</v>
      </c>
      <c r="AQ114" s="1015"/>
      <c r="AR114" s="1015"/>
      <c r="AS114" s="1015"/>
      <c r="AT114" s="1016"/>
      <c r="AU114" s="952"/>
      <c r="AV114" s="953"/>
      <c r="AW114" s="953"/>
      <c r="AX114" s="953"/>
      <c r="AY114" s="953"/>
      <c r="AZ114" s="1001" t="s">
        <v>445</v>
      </c>
      <c r="BA114" s="1002"/>
      <c r="BB114" s="1002"/>
      <c r="BC114" s="1002"/>
      <c r="BD114" s="1002"/>
      <c r="BE114" s="1002"/>
      <c r="BF114" s="1002"/>
      <c r="BG114" s="1002"/>
      <c r="BH114" s="1002"/>
      <c r="BI114" s="1002"/>
      <c r="BJ114" s="1002"/>
      <c r="BK114" s="1002"/>
      <c r="BL114" s="1002"/>
      <c r="BM114" s="1002"/>
      <c r="BN114" s="1002"/>
      <c r="BO114" s="1002"/>
      <c r="BP114" s="1003"/>
      <c r="BQ114" s="971">
        <v>3780206</v>
      </c>
      <c r="BR114" s="972"/>
      <c r="BS114" s="972"/>
      <c r="BT114" s="972"/>
      <c r="BU114" s="972"/>
      <c r="BV114" s="972">
        <v>3595530</v>
      </c>
      <c r="BW114" s="972"/>
      <c r="BX114" s="972"/>
      <c r="BY114" s="972"/>
      <c r="BZ114" s="972"/>
      <c r="CA114" s="972">
        <v>3652390</v>
      </c>
      <c r="CB114" s="972"/>
      <c r="CC114" s="972"/>
      <c r="CD114" s="972"/>
      <c r="CE114" s="972"/>
      <c r="CF114" s="966">
        <v>27.7</v>
      </c>
      <c r="CG114" s="967"/>
      <c r="CH114" s="967"/>
      <c r="CI114" s="967"/>
      <c r="CJ114" s="967"/>
      <c r="CK114" s="997"/>
      <c r="CL114" s="998"/>
      <c r="CM114" s="968" t="s">
        <v>446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385</v>
      </c>
      <c r="DH114" s="1011"/>
      <c r="DI114" s="1011"/>
      <c r="DJ114" s="1011"/>
      <c r="DK114" s="1012"/>
      <c r="DL114" s="1013" t="s">
        <v>385</v>
      </c>
      <c r="DM114" s="1011"/>
      <c r="DN114" s="1011"/>
      <c r="DO114" s="1011"/>
      <c r="DP114" s="1012"/>
      <c r="DQ114" s="1013" t="s">
        <v>431</v>
      </c>
      <c r="DR114" s="1011"/>
      <c r="DS114" s="1011"/>
      <c r="DT114" s="1011"/>
      <c r="DU114" s="1012"/>
      <c r="DV114" s="1014" t="s">
        <v>443</v>
      </c>
      <c r="DW114" s="1015"/>
      <c r="DX114" s="1015"/>
      <c r="DY114" s="1015"/>
      <c r="DZ114" s="1016"/>
    </row>
    <row r="115" spans="1:130" s="246" customFormat="1" ht="26.25" customHeight="1" x14ac:dyDescent="0.2">
      <c r="A115" s="1006"/>
      <c r="B115" s="1007"/>
      <c r="C115" s="1002" t="s">
        <v>447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18192</v>
      </c>
      <c r="AB115" s="986"/>
      <c r="AC115" s="986"/>
      <c r="AD115" s="986"/>
      <c r="AE115" s="987"/>
      <c r="AF115" s="988">
        <v>16419</v>
      </c>
      <c r="AG115" s="986"/>
      <c r="AH115" s="986"/>
      <c r="AI115" s="986"/>
      <c r="AJ115" s="987"/>
      <c r="AK115" s="988">
        <v>7382</v>
      </c>
      <c r="AL115" s="986"/>
      <c r="AM115" s="986"/>
      <c r="AN115" s="986"/>
      <c r="AO115" s="987"/>
      <c r="AP115" s="989">
        <v>0.1</v>
      </c>
      <c r="AQ115" s="990"/>
      <c r="AR115" s="990"/>
      <c r="AS115" s="990"/>
      <c r="AT115" s="991"/>
      <c r="AU115" s="952"/>
      <c r="AV115" s="953"/>
      <c r="AW115" s="953"/>
      <c r="AX115" s="953"/>
      <c r="AY115" s="953"/>
      <c r="AZ115" s="1001" t="s">
        <v>448</v>
      </c>
      <c r="BA115" s="1002"/>
      <c r="BB115" s="1002"/>
      <c r="BC115" s="1002"/>
      <c r="BD115" s="1002"/>
      <c r="BE115" s="1002"/>
      <c r="BF115" s="1002"/>
      <c r="BG115" s="1002"/>
      <c r="BH115" s="1002"/>
      <c r="BI115" s="1002"/>
      <c r="BJ115" s="1002"/>
      <c r="BK115" s="1002"/>
      <c r="BL115" s="1002"/>
      <c r="BM115" s="1002"/>
      <c r="BN115" s="1002"/>
      <c r="BO115" s="1002"/>
      <c r="BP115" s="1003"/>
      <c r="BQ115" s="971" t="s">
        <v>385</v>
      </c>
      <c r="BR115" s="972"/>
      <c r="BS115" s="972"/>
      <c r="BT115" s="972"/>
      <c r="BU115" s="972"/>
      <c r="BV115" s="972" t="s">
        <v>431</v>
      </c>
      <c r="BW115" s="972"/>
      <c r="BX115" s="972"/>
      <c r="BY115" s="972"/>
      <c r="BZ115" s="972"/>
      <c r="CA115" s="972" t="s">
        <v>431</v>
      </c>
      <c r="CB115" s="972"/>
      <c r="CC115" s="972"/>
      <c r="CD115" s="972"/>
      <c r="CE115" s="972"/>
      <c r="CF115" s="966" t="s">
        <v>385</v>
      </c>
      <c r="CG115" s="967"/>
      <c r="CH115" s="967"/>
      <c r="CI115" s="967"/>
      <c r="CJ115" s="967"/>
      <c r="CK115" s="997"/>
      <c r="CL115" s="998"/>
      <c r="CM115" s="1001" t="s">
        <v>449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385</v>
      </c>
      <c r="DH115" s="1011"/>
      <c r="DI115" s="1011"/>
      <c r="DJ115" s="1011"/>
      <c r="DK115" s="1012"/>
      <c r="DL115" s="1013" t="s">
        <v>385</v>
      </c>
      <c r="DM115" s="1011"/>
      <c r="DN115" s="1011"/>
      <c r="DO115" s="1011"/>
      <c r="DP115" s="1012"/>
      <c r="DQ115" s="1013" t="s">
        <v>385</v>
      </c>
      <c r="DR115" s="1011"/>
      <c r="DS115" s="1011"/>
      <c r="DT115" s="1011"/>
      <c r="DU115" s="1012"/>
      <c r="DV115" s="1014" t="s">
        <v>431</v>
      </c>
      <c r="DW115" s="1015"/>
      <c r="DX115" s="1015"/>
      <c r="DY115" s="1015"/>
      <c r="DZ115" s="1016"/>
    </row>
    <row r="116" spans="1:130" s="246" customFormat="1" ht="26.25" customHeight="1" x14ac:dyDescent="0.2">
      <c r="A116" s="1008"/>
      <c r="B116" s="1009"/>
      <c r="C116" s="1017" t="s">
        <v>450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10</v>
      </c>
      <c r="AB116" s="1011"/>
      <c r="AC116" s="1011"/>
      <c r="AD116" s="1011"/>
      <c r="AE116" s="1012"/>
      <c r="AF116" s="1013">
        <v>32</v>
      </c>
      <c r="AG116" s="1011"/>
      <c r="AH116" s="1011"/>
      <c r="AI116" s="1011"/>
      <c r="AJ116" s="1012"/>
      <c r="AK116" s="1013">
        <v>61</v>
      </c>
      <c r="AL116" s="1011"/>
      <c r="AM116" s="1011"/>
      <c r="AN116" s="1011"/>
      <c r="AO116" s="1012"/>
      <c r="AP116" s="1014">
        <v>0</v>
      </c>
      <c r="AQ116" s="1015"/>
      <c r="AR116" s="1015"/>
      <c r="AS116" s="1015"/>
      <c r="AT116" s="1016"/>
      <c r="AU116" s="952"/>
      <c r="AV116" s="953"/>
      <c r="AW116" s="953"/>
      <c r="AX116" s="953"/>
      <c r="AY116" s="953"/>
      <c r="AZ116" s="1019" t="s">
        <v>451</v>
      </c>
      <c r="BA116" s="1020"/>
      <c r="BB116" s="1020"/>
      <c r="BC116" s="1020"/>
      <c r="BD116" s="1020"/>
      <c r="BE116" s="1020"/>
      <c r="BF116" s="1020"/>
      <c r="BG116" s="1020"/>
      <c r="BH116" s="1020"/>
      <c r="BI116" s="1020"/>
      <c r="BJ116" s="1020"/>
      <c r="BK116" s="1020"/>
      <c r="BL116" s="1020"/>
      <c r="BM116" s="1020"/>
      <c r="BN116" s="1020"/>
      <c r="BO116" s="1020"/>
      <c r="BP116" s="1021"/>
      <c r="BQ116" s="971" t="s">
        <v>443</v>
      </c>
      <c r="BR116" s="972"/>
      <c r="BS116" s="972"/>
      <c r="BT116" s="972"/>
      <c r="BU116" s="972"/>
      <c r="BV116" s="972" t="s">
        <v>385</v>
      </c>
      <c r="BW116" s="972"/>
      <c r="BX116" s="972"/>
      <c r="BY116" s="972"/>
      <c r="BZ116" s="972"/>
      <c r="CA116" s="972" t="s">
        <v>431</v>
      </c>
      <c r="CB116" s="972"/>
      <c r="CC116" s="972"/>
      <c r="CD116" s="972"/>
      <c r="CE116" s="972"/>
      <c r="CF116" s="966" t="s">
        <v>431</v>
      </c>
      <c r="CG116" s="967"/>
      <c r="CH116" s="967"/>
      <c r="CI116" s="967"/>
      <c r="CJ116" s="967"/>
      <c r="CK116" s="997"/>
      <c r="CL116" s="998"/>
      <c r="CM116" s="968" t="s">
        <v>452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125</v>
      </c>
      <c r="DH116" s="1011"/>
      <c r="DI116" s="1011"/>
      <c r="DJ116" s="1011"/>
      <c r="DK116" s="1012"/>
      <c r="DL116" s="1013" t="s">
        <v>385</v>
      </c>
      <c r="DM116" s="1011"/>
      <c r="DN116" s="1011"/>
      <c r="DO116" s="1011"/>
      <c r="DP116" s="1012"/>
      <c r="DQ116" s="1013" t="s">
        <v>431</v>
      </c>
      <c r="DR116" s="1011"/>
      <c r="DS116" s="1011"/>
      <c r="DT116" s="1011"/>
      <c r="DU116" s="1012"/>
      <c r="DV116" s="1014" t="s">
        <v>431</v>
      </c>
      <c r="DW116" s="1015"/>
      <c r="DX116" s="1015"/>
      <c r="DY116" s="1015"/>
      <c r="DZ116" s="1016"/>
    </row>
    <row r="117" spans="1:130" s="246" customFormat="1" ht="26.25" customHeight="1" x14ac:dyDescent="0.2">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453</v>
      </c>
      <c r="Z117" s="938"/>
      <c r="AA117" s="1028">
        <v>4311982</v>
      </c>
      <c r="AB117" s="1029"/>
      <c r="AC117" s="1029"/>
      <c r="AD117" s="1029"/>
      <c r="AE117" s="1030"/>
      <c r="AF117" s="1031">
        <v>4245904</v>
      </c>
      <c r="AG117" s="1029"/>
      <c r="AH117" s="1029"/>
      <c r="AI117" s="1029"/>
      <c r="AJ117" s="1030"/>
      <c r="AK117" s="1031">
        <v>4216763</v>
      </c>
      <c r="AL117" s="1029"/>
      <c r="AM117" s="1029"/>
      <c r="AN117" s="1029"/>
      <c r="AO117" s="1030"/>
      <c r="AP117" s="1032"/>
      <c r="AQ117" s="1033"/>
      <c r="AR117" s="1033"/>
      <c r="AS117" s="1033"/>
      <c r="AT117" s="1034"/>
      <c r="AU117" s="952"/>
      <c r="AV117" s="953"/>
      <c r="AW117" s="953"/>
      <c r="AX117" s="953"/>
      <c r="AY117" s="953"/>
      <c r="AZ117" s="1019" t="s">
        <v>454</v>
      </c>
      <c r="BA117" s="1020"/>
      <c r="BB117" s="1020"/>
      <c r="BC117" s="1020"/>
      <c r="BD117" s="1020"/>
      <c r="BE117" s="1020"/>
      <c r="BF117" s="1020"/>
      <c r="BG117" s="1020"/>
      <c r="BH117" s="1020"/>
      <c r="BI117" s="1020"/>
      <c r="BJ117" s="1020"/>
      <c r="BK117" s="1020"/>
      <c r="BL117" s="1020"/>
      <c r="BM117" s="1020"/>
      <c r="BN117" s="1020"/>
      <c r="BO117" s="1020"/>
      <c r="BP117" s="1021"/>
      <c r="BQ117" s="971" t="s">
        <v>455</v>
      </c>
      <c r="BR117" s="972"/>
      <c r="BS117" s="972"/>
      <c r="BT117" s="972"/>
      <c r="BU117" s="972"/>
      <c r="BV117" s="972" t="s">
        <v>455</v>
      </c>
      <c r="BW117" s="972"/>
      <c r="BX117" s="972"/>
      <c r="BY117" s="972"/>
      <c r="BZ117" s="972"/>
      <c r="CA117" s="972" t="s">
        <v>431</v>
      </c>
      <c r="CB117" s="972"/>
      <c r="CC117" s="972"/>
      <c r="CD117" s="972"/>
      <c r="CE117" s="972"/>
      <c r="CF117" s="966" t="s">
        <v>455</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443</v>
      </c>
      <c r="DH117" s="1011"/>
      <c r="DI117" s="1011"/>
      <c r="DJ117" s="1011"/>
      <c r="DK117" s="1012"/>
      <c r="DL117" s="1013" t="s">
        <v>455</v>
      </c>
      <c r="DM117" s="1011"/>
      <c r="DN117" s="1011"/>
      <c r="DO117" s="1011"/>
      <c r="DP117" s="1012"/>
      <c r="DQ117" s="1013" t="s">
        <v>455</v>
      </c>
      <c r="DR117" s="1011"/>
      <c r="DS117" s="1011"/>
      <c r="DT117" s="1011"/>
      <c r="DU117" s="1012"/>
      <c r="DV117" s="1014" t="s">
        <v>455</v>
      </c>
      <c r="DW117" s="1015"/>
      <c r="DX117" s="1015"/>
      <c r="DY117" s="1015"/>
      <c r="DZ117" s="1016"/>
    </row>
    <row r="118" spans="1:130" s="246" customFormat="1" ht="26.25" customHeight="1" x14ac:dyDescent="0.2">
      <c r="A118" s="956" t="s">
        <v>426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424</v>
      </c>
      <c r="AB118" s="937"/>
      <c r="AC118" s="937"/>
      <c r="AD118" s="937"/>
      <c r="AE118" s="938"/>
      <c r="AF118" s="936" t="s">
        <v>302</v>
      </c>
      <c r="AG118" s="937"/>
      <c r="AH118" s="937"/>
      <c r="AI118" s="937"/>
      <c r="AJ118" s="938"/>
      <c r="AK118" s="936" t="s">
        <v>301</v>
      </c>
      <c r="AL118" s="937"/>
      <c r="AM118" s="937"/>
      <c r="AN118" s="937"/>
      <c r="AO118" s="938"/>
      <c r="AP118" s="1023" t="s">
        <v>425</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431</v>
      </c>
      <c r="BR118" s="1050"/>
      <c r="BS118" s="1050"/>
      <c r="BT118" s="1050"/>
      <c r="BU118" s="1050"/>
      <c r="BV118" s="1050" t="s">
        <v>385</v>
      </c>
      <c r="BW118" s="1050"/>
      <c r="BX118" s="1050"/>
      <c r="BY118" s="1050"/>
      <c r="BZ118" s="1050"/>
      <c r="CA118" s="1050" t="s">
        <v>385</v>
      </c>
      <c r="CB118" s="1050"/>
      <c r="CC118" s="1050"/>
      <c r="CD118" s="1050"/>
      <c r="CE118" s="1050"/>
      <c r="CF118" s="966" t="s">
        <v>431</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385</v>
      </c>
      <c r="DH118" s="1011"/>
      <c r="DI118" s="1011"/>
      <c r="DJ118" s="1011"/>
      <c r="DK118" s="1012"/>
      <c r="DL118" s="1013" t="s">
        <v>455</v>
      </c>
      <c r="DM118" s="1011"/>
      <c r="DN118" s="1011"/>
      <c r="DO118" s="1011"/>
      <c r="DP118" s="1012"/>
      <c r="DQ118" s="1013" t="s">
        <v>385</v>
      </c>
      <c r="DR118" s="1011"/>
      <c r="DS118" s="1011"/>
      <c r="DT118" s="1011"/>
      <c r="DU118" s="1012"/>
      <c r="DV118" s="1014" t="s">
        <v>385</v>
      </c>
      <c r="DW118" s="1015"/>
      <c r="DX118" s="1015"/>
      <c r="DY118" s="1015"/>
      <c r="DZ118" s="1016"/>
    </row>
    <row r="119" spans="1:130" s="246" customFormat="1" ht="26.25" customHeight="1" x14ac:dyDescent="0.2">
      <c r="A119" s="1110" t="s">
        <v>429</v>
      </c>
      <c r="B119" s="996"/>
      <c r="C119" s="975" t="s">
        <v>430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385</v>
      </c>
      <c r="AB119" s="944"/>
      <c r="AC119" s="944"/>
      <c r="AD119" s="944"/>
      <c r="AE119" s="945"/>
      <c r="AF119" s="946" t="s">
        <v>455</v>
      </c>
      <c r="AG119" s="944"/>
      <c r="AH119" s="944"/>
      <c r="AI119" s="944"/>
      <c r="AJ119" s="945"/>
      <c r="AK119" s="946" t="s">
        <v>385</v>
      </c>
      <c r="AL119" s="944"/>
      <c r="AM119" s="944"/>
      <c r="AN119" s="944"/>
      <c r="AO119" s="945"/>
      <c r="AP119" s="947" t="s">
        <v>455</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459</v>
      </c>
      <c r="BP119" s="1058"/>
      <c r="BQ119" s="1049">
        <v>34487947</v>
      </c>
      <c r="BR119" s="1050"/>
      <c r="BS119" s="1050"/>
      <c r="BT119" s="1050"/>
      <c r="BU119" s="1050"/>
      <c r="BV119" s="1050">
        <v>31995192</v>
      </c>
      <c r="BW119" s="1050"/>
      <c r="BX119" s="1050"/>
      <c r="BY119" s="1050"/>
      <c r="BZ119" s="1050"/>
      <c r="CA119" s="1050">
        <v>31496716</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46527</v>
      </c>
      <c r="DH119" s="1036"/>
      <c r="DI119" s="1036"/>
      <c r="DJ119" s="1036"/>
      <c r="DK119" s="1037"/>
      <c r="DL119" s="1035">
        <v>28639</v>
      </c>
      <c r="DM119" s="1036"/>
      <c r="DN119" s="1036"/>
      <c r="DO119" s="1036"/>
      <c r="DP119" s="1037"/>
      <c r="DQ119" s="1035">
        <v>21857</v>
      </c>
      <c r="DR119" s="1036"/>
      <c r="DS119" s="1036"/>
      <c r="DT119" s="1036"/>
      <c r="DU119" s="1037"/>
      <c r="DV119" s="1038">
        <v>0.2</v>
      </c>
      <c r="DW119" s="1039"/>
      <c r="DX119" s="1039"/>
      <c r="DY119" s="1039"/>
      <c r="DZ119" s="1040"/>
    </row>
    <row r="120" spans="1:130" s="246" customFormat="1" ht="26.25" customHeight="1" x14ac:dyDescent="0.2">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385</v>
      </c>
      <c r="AB120" s="1011"/>
      <c r="AC120" s="1011"/>
      <c r="AD120" s="1011"/>
      <c r="AE120" s="1012"/>
      <c r="AF120" s="1013" t="s">
        <v>439</v>
      </c>
      <c r="AG120" s="1011"/>
      <c r="AH120" s="1011"/>
      <c r="AI120" s="1011"/>
      <c r="AJ120" s="1012"/>
      <c r="AK120" s="1013" t="s">
        <v>439</v>
      </c>
      <c r="AL120" s="1011"/>
      <c r="AM120" s="1011"/>
      <c r="AN120" s="1011"/>
      <c r="AO120" s="1012"/>
      <c r="AP120" s="1014" t="s">
        <v>385</v>
      </c>
      <c r="AQ120" s="1015"/>
      <c r="AR120" s="1015"/>
      <c r="AS120" s="1015"/>
      <c r="AT120" s="1016"/>
      <c r="AU120" s="1041" t="s">
        <v>461</v>
      </c>
      <c r="AV120" s="1042"/>
      <c r="AW120" s="1042"/>
      <c r="AX120" s="1042"/>
      <c r="AY120" s="1043"/>
      <c r="AZ120" s="992" t="s">
        <v>462</v>
      </c>
      <c r="BA120" s="941"/>
      <c r="BB120" s="941"/>
      <c r="BC120" s="941"/>
      <c r="BD120" s="941"/>
      <c r="BE120" s="941"/>
      <c r="BF120" s="941"/>
      <c r="BG120" s="941"/>
      <c r="BH120" s="941"/>
      <c r="BI120" s="941"/>
      <c r="BJ120" s="941"/>
      <c r="BK120" s="941"/>
      <c r="BL120" s="941"/>
      <c r="BM120" s="941"/>
      <c r="BN120" s="941"/>
      <c r="BO120" s="941"/>
      <c r="BP120" s="942"/>
      <c r="BQ120" s="978">
        <v>19708417</v>
      </c>
      <c r="BR120" s="979"/>
      <c r="BS120" s="979"/>
      <c r="BT120" s="979"/>
      <c r="BU120" s="979"/>
      <c r="BV120" s="979">
        <v>20146255</v>
      </c>
      <c r="BW120" s="979"/>
      <c r="BX120" s="979"/>
      <c r="BY120" s="979"/>
      <c r="BZ120" s="979"/>
      <c r="CA120" s="979">
        <v>20274386</v>
      </c>
      <c r="CB120" s="979"/>
      <c r="CC120" s="979"/>
      <c r="CD120" s="979"/>
      <c r="CE120" s="979"/>
      <c r="CF120" s="993">
        <v>153.9</v>
      </c>
      <c r="CG120" s="994"/>
      <c r="CH120" s="994"/>
      <c r="CI120" s="994"/>
      <c r="CJ120" s="994"/>
      <c r="CK120" s="1059" t="s">
        <v>463</v>
      </c>
      <c r="CL120" s="1060"/>
      <c r="CM120" s="1060"/>
      <c r="CN120" s="1060"/>
      <c r="CO120" s="1061"/>
      <c r="CP120" s="1067" t="s">
        <v>464</v>
      </c>
      <c r="CQ120" s="1068"/>
      <c r="CR120" s="1068"/>
      <c r="CS120" s="1068"/>
      <c r="CT120" s="1068"/>
      <c r="CU120" s="1068"/>
      <c r="CV120" s="1068"/>
      <c r="CW120" s="1068"/>
      <c r="CX120" s="1068"/>
      <c r="CY120" s="1068"/>
      <c r="CZ120" s="1068"/>
      <c r="DA120" s="1068"/>
      <c r="DB120" s="1068"/>
      <c r="DC120" s="1068"/>
      <c r="DD120" s="1068"/>
      <c r="DE120" s="1068"/>
      <c r="DF120" s="1069"/>
      <c r="DG120" s="978">
        <v>5305914</v>
      </c>
      <c r="DH120" s="979"/>
      <c r="DI120" s="979"/>
      <c r="DJ120" s="979"/>
      <c r="DK120" s="979"/>
      <c r="DL120" s="979">
        <v>5195896</v>
      </c>
      <c r="DM120" s="979"/>
      <c r="DN120" s="979"/>
      <c r="DO120" s="979"/>
      <c r="DP120" s="979"/>
      <c r="DQ120" s="979">
        <v>5031567</v>
      </c>
      <c r="DR120" s="979"/>
      <c r="DS120" s="979"/>
      <c r="DT120" s="979"/>
      <c r="DU120" s="979"/>
      <c r="DV120" s="980">
        <v>38.200000000000003</v>
      </c>
      <c r="DW120" s="980"/>
      <c r="DX120" s="980"/>
      <c r="DY120" s="980"/>
      <c r="DZ120" s="981"/>
    </row>
    <row r="121" spans="1:130" s="246" customFormat="1" ht="26.25" customHeight="1" x14ac:dyDescent="0.2">
      <c r="A121" s="1111"/>
      <c r="B121" s="998"/>
      <c r="C121" s="1019" t="s">
        <v>465</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439</v>
      </c>
      <c r="AB121" s="1011"/>
      <c r="AC121" s="1011"/>
      <c r="AD121" s="1011"/>
      <c r="AE121" s="1012"/>
      <c r="AF121" s="1013" t="s">
        <v>439</v>
      </c>
      <c r="AG121" s="1011"/>
      <c r="AH121" s="1011"/>
      <c r="AI121" s="1011"/>
      <c r="AJ121" s="1012"/>
      <c r="AK121" s="1013" t="s">
        <v>431</v>
      </c>
      <c r="AL121" s="1011"/>
      <c r="AM121" s="1011"/>
      <c r="AN121" s="1011"/>
      <c r="AO121" s="1012"/>
      <c r="AP121" s="1014" t="s">
        <v>385</v>
      </c>
      <c r="AQ121" s="1015"/>
      <c r="AR121" s="1015"/>
      <c r="AS121" s="1015"/>
      <c r="AT121" s="1016"/>
      <c r="AU121" s="1044"/>
      <c r="AV121" s="1045"/>
      <c r="AW121" s="1045"/>
      <c r="AX121" s="1045"/>
      <c r="AY121" s="1046"/>
      <c r="AZ121" s="1001" t="s">
        <v>466</v>
      </c>
      <c r="BA121" s="1002"/>
      <c r="BB121" s="1002"/>
      <c r="BC121" s="1002"/>
      <c r="BD121" s="1002"/>
      <c r="BE121" s="1002"/>
      <c r="BF121" s="1002"/>
      <c r="BG121" s="1002"/>
      <c r="BH121" s="1002"/>
      <c r="BI121" s="1002"/>
      <c r="BJ121" s="1002"/>
      <c r="BK121" s="1002"/>
      <c r="BL121" s="1002"/>
      <c r="BM121" s="1002"/>
      <c r="BN121" s="1002"/>
      <c r="BO121" s="1002"/>
      <c r="BP121" s="1003"/>
      <c r="BQ121" s="971">
        <v>1051186</v>
      </c>
      <c r="BR121" s="972"/>
      <c r="BS121" s="972"/>
      <c r="BT121" s="972"/>
      <c r="BU121" s="972"/>
      <c r="BV121" s="972">
        <v>1013650</v>
      </c>
      <c r="BW121" s="972"/>
      <c r="BX121" s="972"/>
      <c r="BY121" s="972"/>
      <c r="BZ121" s="972"/>
      <c r="CA121" s="972">
        <v>1590868</v>
      </c>
      <c r="CB121" s="972"/>
      <c r="CC121" s="972"/>
      <c r="CD121" s="972"/>
      <c r="CE121" s="972"/>
      <c r="CF121" s="966">
        <v>12.1</v>
      </c>
      <c r="CG121" s="967"/>
      <c r="CH121" s="967"/>
      <c r="CI121" s="967"/>
      <c r="CJ121" s="967"/>
      <c r="CK121" s="1062"/>
      <c r="CL121" s="1063"/>
      <c r="CM121" s="1063"/>
      <c r="CN121" s="1063"/>
      <c r="CO121" s="1064"/>
      <c r="CP121" s="1072" t="s">
        <v>398</v>
      </c>
      <c r="CQ121" s="1073"/>
      <c r="CR121" s="1073"/>
      <c r="CS121" s="1073"/>
      <c r="CT121" s="1073"/>
      <c r="CU121" s="1073"/>
      <c r="CV121" s="1073"/>
      <c r="CW121" s="1073"/>
      <c r="CX121" s="1073"/>
      <c r="CY121" s="1073"/>
      <c r="CZ121" s="1073"/>
      <c r="DA121" s="1073"/>
      <c r="DB121" s="1073"/>
      <c r="DC121" s="1073"/>
      <c r="DD121" s="1073"/>
      <c r="DE121" s="1073"/>
      <c r="DF121" s="1074"/>
      <c r="DG121" s="971">
        <v>329622</v>
      </c>
      <c r="DH121" s="972"/>
      <c r="DI121" s="972"/>
      <c r="DJ121" s="972"/>
      <c r="DK121" s="972"/>
      <c r="DL121" s="972">
        <v>1345097</v>
      </c>
      <c r="DM121" s="972"/>
      <c r="DN121" s="972"/>
      <c r="DO121" s="972"/>
      <c r="DP121" s="972"/>
      <c r="DQ121" s="972">
        <v>1495461</v>
      </c>
      <c r="DR121" s="972"/>
      <c r="DS121" s="972"/>
      <c r="DT121" s="972"/>
      <c r="DU121" s="972"/>
      <c r="DV121" s="973">
        <v>11.3</v>
      </c>
      <c r="DW121" s="973"/>
      <c r="DX121" s="973"/>
      <c r="DY121" s="973"/>
      <c r="DZ121" s="974"/>
    </row>
    <row r="122" spans="1:130" s="246" customFormat="1" ht="26.25" customHeight="1" x14ac:dyDescent="0.2">
      <c r="A122" s="1111"/>
      <c r="B122" s="998"/>
      <c r="C122" s="968" t="s">
        <v>446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439</v>
      </c>
      <c r="AG122" s="1011"/>
      <c r="AH122" s="1011"/>
      <c r="AI122" s="1011"/>
      <c r="AJ122" s="1012"/>
      <c r="AK122" s="1013" t="s">
        <v>431</v>
      </c>
      <c r="AL122" s="1011"/>
      <c r="AM122" s="1011"/>
      <c r="AN122" s="1011"/>
      <c r="AO122" s="1012"/>
      <c r="AP122" s="1014" t="s">
        <v>439</v>
      </c>
      <c r="AQ122" s="1015"/>
      <c r="AR122" s="1015"/>
      <c r="AS122" s="1015"/>
      <c r="AT122" s="1016"/>
      <c r="AU122" s="1044"/>
      <c r="AV122" s="1045"/>
      <c r="AW122" s="1045"/>
      <c r="AX122" s="1045"/>
      <c r="AY122" s="1046"/>
      <c r="AZ122" s="1026" t="s">
        <v>467</v>
      </c>
      <c r="BA122" s="1017"/>
      <c r="BB122" s="1017"/>
      <c r="BC122" s="1017"/>
      <c r="BD122" s="1017"/>
      <c r="BE122" s="1017"/>
      <c r="BF122" s="1017"/>
      <c r="BG122" s="1017"/>
      <c r="BH122" s="1017"/>
      <c r="BI122" s="1017"/>
      <c r="BJ122" s="1017"/>
      <c r="BK122" s="1017"/>
      <c r="BL122" s="1017"/>
      <c r="BM122" s="1017"/>
      <c r="BN122" s="1017"/>
      <c r="BO122" s="1017"/>
      <c r="BP122" s="1018"/>
      <c r="BQ122" s="1049">
        <v>27815561</v>
      </c>
      <c r="BR122" s="1050"/>
      <c r="BS122" s="1050"/>
      <c r="BT122" s="1050"/>
      <c r="BU122" s="1050"/>
      <c r="BV122" s="1050">
        <v>26814148</v>
      </c>
      <c r="BW122" s="1050"/>
      <c r="BX122" s="1050"/>
      <c r="BY122" s="1050"/>
      <c r="BZ122" s="1050"/>
      <c r="CA122" s="1050">
        <v>25622272</v>
      </c>
      <c r="CB122" s="1050"/>
      <c r="CC122" s="1050"/>
      <c r="CD122" s="1050"/>
      <c r="CE122" s="1050"/>
      <c r="CF122" s="1070">
        <v>194.5</v>
      </c>
      <c r="CG122" s="1071"/>
      <c r="CH122" s="1071"/>
      <c r="CI122" s="1071"/>
      <c r="CJ122" s="1071"/>
      <c r="CK122" s="1062"/>
      <c r="CL122" s="1063"/>
      <c r="CM122" s="1063"/>
      <c r="CN122" s="1063"/>
      <c r="CO122" s="1064"/>
      <c r="CP122" s="1072" t="s">
        <v>468</v>
      </c>
      <c r="CQ122" s="1073"/>
      <c r="CR122" s="1073"/>
      <c r="CS122" s="1073"/>
      <c r="CT122" s="1073"/>
      <c r="CU122" s="1073"/>
      <c r="CV122" s="1073"/>
      <c r="CW122" s="1073"/>
      <c r="CX122" s="1073"/>
      <c r="CY122" s="1073"/>
      <c r="CZ122" s="1073"/>
      <c r="DA122" s="1073"/>
      <c r="DB122" s="1073"/>
      <c r="DC122" s="1073"/>
      <c r="DD122" s="1073"/>
      <c r="DE122" s="1073"/>
      <c r="DF122" s="1074"/>
      <c r="DG122" s="971" t="s">
        <v>439</v>
      </c>
      <c r="DH122" s="972"/>
      <c r="DI122" s="972"/>
      <c r="DJ122" s="972"/>
      <c r="DK122" s="972"/>
      <c r="DL122" s="972" t="s">
        <v>431</v>
      </c>
      <c r="DM122" s="972"/>
      <c r="DN122" s="972"/>
      <c r="DO122" s="972"/>
      <c r="DP122" s="972"/>
      <c r="DQ122" s="972">
        <v>7340</v>
      </c>
      <c r="DR122" s="972"/>
      <c r="DS122" s="972"/>
      <c r="DT122" s="972"/>
      <c r="DU122" s="972"/>
      <c r="DV122" s="973">
        <v>0.1</v>
      </c>
      <c r="DW122" s="973"/>
      <c r="DX122" s="973"/>
      <c r="DY122" s="973"/>
      <c r="DZ122" s="974"/>
    </row>
    <row r="123" spans="1:130" s="246" customFormat="1" ht="26.25" customHeight="1" x14ac:dyDescent="0.2">
      <c r="A123" s="1111"/>
      <c r="B123" s="998"/>
      <c r="C123" s="968" t="s">
        <v>452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385</v>
      </c>
      <c r="AB123" s="1011"/>
      <c r="AC123" s="1011"/>
      <c r="AD123" s="1011"/>
      <c r="AE123" s="1012"/>
      <c r="AF123" s="1013" t="s">
        <v>439</v>
      </c>
      <c r="AG123" s="1011"/>
      <c r="AH123" s="1011"/>
      <c r="AI123" s="1011"/>
      <c r="AJ123" s="1012"/>
      <c r="AK123" s="1013" t="s">
        <v>439</v>
      </c>
      <c r="AL123" s="1011"/>
      <c r="AM123" s="1011"/>
      <c r="AN123" s="1011"/>
      <c r="AO123" s="1012"/>
      <c r="AP123" s="1014" t="s">
        <v>385</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469</v>
      </c>
      <c r="BP123" s="1058"/>
      <c r="BQ123" s="1117">
        <v>48575164</v>
      </c>
      <c r="BR123" s="1118"/>
      <c r="BS123" s="1118"/>
      <c r="BT123" s="1118"/>
      <c r="BU123" s="1118"/>
      <c r="BV123" s="1118">
        <v>47974053</v>
      </c>
      <c r="BW123" s="1118"/>
      <c r="BX123" s="1118"/>
      <c r="BY123" s="1118"/>
      <c r="BZ123" s="1118"/>
      <c r="CA123" s="1118">
        <v>47487526</v>
      </c>
      <c r="CB123" s="1118"/>
      <c r="CC123" s="1118"/>
      <c r="CD123" s="1118"/>
      <c r="CE123" s="1118"/>
      <c r="CF123" s="1051"/>
      <c r="CG123" s="1052"/>
      <c r="CH123" s="1052"/>
      <c r="CI123" s="1052"/>
      <c r="CJ123" s="1053"/>
      <c r="CK123" s="1062"/>
      <c r="CL123" s="1063"/>
      <c r="CM123" s="1063"/>
      <c r="CN123" s="1063"/>
      <c r="CO123" s="1064"/>
      <c r="CP123" s="1072" t="s">
        <v>404</v>
      </c>
      <c r="CQ123" s="1073"/>
      <c r="CR123" s="1073"/>
      <c r="CS123" s="1073"/>
      <c r="CT123" s="1073"/>
      <c r="CU123" s="1073"/>
      <c r="CV123" s="1073"/>
      <c r="CW123" s="1073"/>
      <c r="CX123" s="1073"/>
      <c r="CY123" s="1073"/>
      <c r="CZ123" s="1073"/>
      <c r="DA123" s="1073"/>
      <c r="DB123" s="1073"/>
      <c r="DC123" s="1073"/>
      <c r="DD123" s="1073"/>
      <c r="DE123" s="1073"/>
      <c r="DF123" s="1074"/>
      <c r="DG123" s="1010" t="s">
        <v>385</v>
      </c>
      <c r="DH123" s="1011"/>
      <c r="DI123" s="1011"/>
      <c r="DJ123" s="1011"/>
      <c r="DK123" s="1012"/>
      <c r="DL123" s="1013" t="s">
        <v>385</v>
      </c>
      <c r="DM123" s="1011"/>
      <c r="DN123" s="1011"/>
      <c r="DO123" s="1011"/>
      <c r="DP123" s="1012"/>
      <c r="DQ123" s="1013" t="s">
        <v>385</v>
      </c>
      <c r="DR123" s="1011"/>
      <c r="DS123" s="1011"/>
      <c r="DT123" s="1011"/>
      <c r="DU123" s="1012"/>
      <c r="DV123" s="1014" t="s">
        <v>431</v>
      </c>
      <c r="DW123" s="1015"/>
      <c r="DX123" s="1015"/>
      <c r="DY123" s="1015"/>
      <c r="DZ123" s="1016"/>
    </row>
    <row r="124" spans="1:130" s="246" customFormat="1" ht="26.25" customHeight="1" thickBot="1" x14ac:dyDescent="0.25">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385</v>
      </c>
      <c r="AB124" s="1011"/>
      <c r="AC124" s="1011"/>
      <c r="AD124" s="1011"/>
      <c r="AE124" s="1012"/>
      <c r="AF124" s="1013" t="s">
        <v>385</v>
      </c>
      <c r="AG124" s="1011"/>
      <c r="AH124" s="1011"/>
      <c r="AI124" s="1011"/>
      <c r="AJ124" s="1012"/>
      <c r="AK124" s="1013" t="s">
        <v>385</v>
      </c>
      <c r="AL124" s="1011"/>
      <c r="AM124" s="1011"/>
      <c r="AN124" s="1011"/>
      <c r="AO124" s="1012"/>
      <c r="AP124" s="1014" t="s">
        <v>385</v>
      </c>
      <c r="AQ124" s="1015"/>
      <c r="AR124" s="1015"/>
      <c r="AS124" s="1015"/>
      <c r="AT124" s="1016"/>
      <c r="AU124" s="1113" t="s">
        <v>470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385</v>
      </c>
      <c r="BR124" s="1080"/>
      <c r="BS124" s="1080"/>
      <c r="BT124" s="1080"/>
      <c r="BU124" s="1080"/>
      <c r="BV124" s="1080" t="s">
        <v>385</v>
      </c>
      <c r="BW124" s="1080"/>
      <c r="BX124" s="1080"/>
      <c r="BY124" s="1080"/>
      <c r="BZ124" s="1080"/>
      <c r="CA124" s="1080" t="s">
        <v>431</v>
      </c>
      <c r="CB124" s="1080"/>
      <c r="CC124" s="1080"/>
      <c r="CD124" s="1080"/>
      <c r="CE124" s="1080"/>
      <c r="CF124" s="1081"/>
      <c r="CG124" s="1082"/>
      <c r="CH124" s="1082"/>
      <c r="CI124" s="1082"/>
      <c r="CJ124" s="1083"/>
      <c r="CK124" s="1065"/>
      <c r="CL124" s="1065"/>
      <c r="CM124" s="1065"/>
      <c r="CN124" s="1065"/>
      <c r="CO124" s="1066"/>
      <c r="CP124" s="1072" t="s">
        <v>471</v>
      </c>
      <c r="CQ124" s="1073"/>
      <c r="CR124" s="1073"/>
      <c r="CS124" s="1073"/>
      <c r="CT124" s="1073"/>
      <c r="CU124" s="1073"/>
      <c r="CV124" s="1073"/>
      <c r="CW124" s="1073"/>
      <c r="CX124" s="1073"/>
      <c r="CY124" s="1073"/>
      <c r="CZ124" s="1073"/>
      <c r="DA124" s="1073"/>
      <c r="DB124" s="1073"/>
      <c r="DC124" s="1073"/>
      <c r="DD124" s="1073"/>
      <c r="DE124" s="1073"/>
      <c r="DF124" s="1074"/>
      <c r="DG124" s="1057">
        <v>1957617</v>
      </c>
      <c r="DH124" s="1036"/>
      <c r="DI124" s="1036"/>
      <c r="DJ124" s="1036"/>
      <c r="DK124" s="1037"/>
      <c r="DL124" s="1035" t="s">
        <v>472</v>
      </c>
      <c r="DM124" s="1036"/>
      <c r="DN124" s="1036"/>
      <c r="DO124" s="1036"/>
      <c r="DP124" s="1037"/>
      <c r="DQ124" s="1035" t="s">
        <v>472</v>
      </c>
      <c r="DR124" s="1036"/>
      <c r="DS124" s="1036"/>
      <c r="DT124" s="1036"/>
      <c r="DU124" s="1037"/>
      <c r="DV124" s="1038" t="s">
        <v>125</v>
      </c>
      <c r="DW124" s="1039"/>
      <c r="DX124" s="1039"/>
      <c r="DY124" s="1039"/>
      <c r="DZ124" s="1040"/>
    </row>
    <row r="125" spans="1:130" s="246" customFormat="1" ht="26.25" customHeight="1" x14ac:dyDescent="0.2">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125</v>
      </c>
      <c r="AB125" s="1011"/>
      <c r="AC125" s="1011"/>
      <c r="AD125" s="1011"/>
      <c r="AE125" s="1012"/>
      <c r="AF125" s="1013" t="s">
        <v>125</v>
      </c>
      <c r="AG125" s="1011"/>
      <c r="AH125" s="1011"/>
      <c r="AI125" s="1011"/>
      <c r="AJ125" s="1012"/>
      <c r="AK125" s="1013" t="s">
        <v>473</v>
      </c>
      <c r="AL125" s="1011"/>
      <c r="AM125" s="1011"/>
      <c r="AN125" s="1011"/>
      <c r="AO125" s="1012"/>
      <c r="AP125" s="1014" t="s">
        <v>125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474</v>
      </c>
      <c r="CL125" s="1060"/>
      <c r="CM125" s="1060"/>
      <c r="CN125" s="1060"/>
      <c r="CO125" s="1061"/>
      <c r="CP125" s="992" t="s">
        <v>475</v>
      </c>
      <c r="CQ125" s="941"/>
      <c r="CR125" s="941"/>
      <c r="CS125" s="941"/>
      <c r="CT125" s="941"/>
      <c r="CU125" s="941"/>
      <c r="CV125" s="941"/>
      <c r="CW125" s="941"/>
      <c r="CX125" s="941"/>
      <c r="CY125" s="941"/>
      <c r="CZ125" s="941"/>
      <c r="DA125" s="941"/>
      <c r="DB125" s="941"/>
      <c r="DC125" s="941"/>
      <c r="DD125" s="941"/>
      <c r="DE125" s="941"/>
      <c r="DF125" s="942"/>
      <c r="DG125" s="978" t="s">
        <v>476</v>
      </c>
      <c r="DH125" s="979"/>
      <c r="DI125" s="979"/>
      <c r="DJ125" s="979"/>
      <c r="DK125" s="979"/>
      <c r="DL125" s="979" t="s">
        <v>472</v>
      </c>
      <c r="DM125" s="979"/>
      <c r="DN125" s="979"/>
      <c r="DO125" s="979"/>
      <c r="DP125" s="979"/>
      <c r="DQ125" s="979" t="s">
        <v>477</v>
      </c>
      <c r="DR125" s="979"/>
      <c r="DS125" s="979"/>
      <c r="DT125" s="979"/>
      <c r="DU125" s="979"/>
      <c r="DV125" s="980" t="s">
        <v>125</v>
      </c>
      <c r="DW125" s="980"/>
      <c r="DX125" s="980"/>
      <c r="DY125" s="980"/>
      <c r="DZ125" s="981"/>
    </row>
    <row r="126" spans="1:130" s="246" customFormat="1" ht="26.25" customHeight="1" thickBot="1" x14ac:dyDescent="0.25">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478</v>
      </c>
      <c r="AB126" s="1011"/>
      <c r="AC126" s="1011"/>
      <c r="AD126" s="1011"/>
      <c r="AE126" s="1012"/>
      <c r="AF126" s="1013" t="s">
        <v>479</v>
      </c>
      <c r="AG126" s="1011"/>
      <c r="AH126" s="1011"/>
      <c r="AI126" s="1011"/>
      <c r="AJ126" s="1012"/>
      <c r="AK126" s="1013" t="s">
        <v>473</v>
      </c>
      <c r="AL126" s="1011"/>
      <c r="AM126" s="1011"/>
      <c r="AN126" s="1011"/>
      <c r="AO126" s="1012"/>
      <c r="AP126" s="1014" t="s">
        <v>125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476</v>
      </c>
      <c r="DH126" s="972"/>
      <c r="DI126" s="972"/>
      <c r="DJ126" s="972"/>
      <c r="DK126" s="972"/>
      <c r="DL126" s="972" t="s">
        <v>125</v>
      </c>
      <c r="DM126" s="972"/>
      <c r="DN126" s="972"/>
      <c r="DO126" s="972"/>
      <c r="DP126" s="972"/>
      <c r="DQ126" s="972" t="s">
        <v>125</v>
      </c>
      <c r="DR126" s="972"/>
      <c r="DS126" s="972"/>
      <c r="DT126" s="972"/>
      <c r="DU126" s="972"/>
      <c r="DV126" s="973" t="s">
        <v>125</v>
      </c>
      <c r="DW126" s="973"/>
      <c r="DX126" s="973"/>
      <c r="DY126" s="973"/>
      <c r="DZ126" s="974"/>
    </row>
    <row r="127" spans="1:130" s="246" customFormat="1" ht="26.25" customHeight="1" x14ac:dyDescent="0.2">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18192</v>
      </c>
      <c r="AB127" s="1011"/>
      <c r="AC127" s="1011"/>
      <c r="AD127" s="1011"/>
      <c r="AE127" s="1012"/>
      <c r="AF127" s="1013">
        <v>16419</v>
      </c>
      <c r="AG127" s="1011"/>
      <c r="AH127" s="1011"/>
      <c r="AI127" s="1011"/>
      <c r="AJ127" s="1012"/>
      <c r="AK127" s="1013">
        <v>7382</v>
      </c>
      <c r="AL127" s="1011"/>
      <c r="AM127" s="1011"/>
      <c r="AN127" s="1011"/>
      <c r="AO127" s="1012"/>
      <c r="AP127" s="1014">
        <v>0.1</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125</v>
      </c>
      <c r="DH127" s="972"/>
      <c r="DI127" s="972"/>
      <c r="DJ127" s="972"/>
      <c r="DK127" s="972"/>
      <c r="DL127" s="972" t="s">
        <v>479</v>
      </c>
      <c r="DM127" s="972"/>
      <c r="DN127" s="972"/>
      <c r="DO127" s="972"/>
      <c r="DP127" s="972"/>
      <c r="DQ127" s="972" t="s">
        <v>476</v>
      </c>
      <c r="DR127" s="972"/>
      <c r="DS127" s="972"/>
      <c r="DT127" s="972"/>
      <c r="DU127" s="972"/>
      <c r="DV127" s="973" t="s">
        <v>125</v>
      </c>
      <c r="DW127" s="973"/>
      <c r="DX127" s="973"/>
      <c r="DY127" s="973"/>
      <c r="DZ127" s="974"/>
    </row>
    <row r="128" spans="1:130" s="246" customFormat="1" ht="26.25" customHeight="1" thickBot="1" x14ac:dyDescent="0.25">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v>95124</v>
      </c>
      <c r="AB128" s="1100"/>
      <c r="AC128" s="1100"/>
      <c r="AD128" s="1100"/>
      <c r="AE128" s="1101"/>
      <c r="AF128" s="1102">
        <v>149096</v>
      </c>
      <c r="AG128" s="1100"/>
      <c r="AH128" s="1100"/>
      <c r="AI128" s="1100"/>
      <c r="AJ128" s="1101"/>
      <c r="AK128" s="1102">
        <v>105552</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125</v>
      </c>
      <c r="BG128" s="1107"/>
      <c r="BH128" s="1107"/>
      <c r="BI128" s="1107"/>
      <c r="BJ128" s="1107"/>
      <c r="BK128" s="1107"/>
      <c r="BL128" s="1108"/>
      <c r="BM128" s="1106">
        <v>12.66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490</v>
      </c>
      <c r="CQ128" s="1089"/>
      <c r="CR128" s="1089"/>
      <c r="CS128" s="1089"/>
      <c r="CT128" s="1089"/>
      <c r="CU128" s="1089"/>
      <c r="CV128" s="1089"/>
      <c r="CW128" s="1089"/>
      <c r="CX128" s="1089"/>
      <c r="CY128" s="1089"/>
      <c r="CZ128" s="1089"/>
      <c r="DA128" s="1089"/>
      <c r="DB128" s="1089"/>
      <c r="DC128" s="1089"/>
      <c r="DD128" s="1089"/>
      <c r="DE128" s="1089"/>
      <c r="DF128" s="1090"/>
      <c r="DG128" s="1091" t="s">
        <v>125</v>
      </c>
      <c r="DH128" s="1092"/>
      <c r="DI128" s="1092"/>
      <c r="DJ128" s="1092"/>
      <c r="DK128" s="1092"/>
      <c r="DL128" s="1092" t="s">
        <v>476</v>
      </c>
      <c r="DM128" s="1092"/>
      <c r="DN128" s="1092"/>
      <c r="DO128" s="1092"/>
      <c r="DP128" s="1092"/>
      <c r="DQ128" s="1092" t="s">
        <v>125</v>
      </c>
      <c r="DR128" s="1092"/>
      <c r="DS128" s="1092"/>
      <c r="DT128" s="1092"/>
      <c r="DU128" s="1092"/>
      <c r="DV128" s="1093" t="s">
        <v>125</v>
      </c>
      <c r="DW128" s="1093"/>
      <c r="DX128" s="1093"/>
      <c r="DY128" s="1093"/>
      <c r="DZ128" s="1094"/>
    </row>
    <row r="129" spans="1:131" s="246" customFormat="1" ht="26.25" customHeight="1" x14ac:dyDescent="0.2">
      <c r="A129" s="982" t="s">
        <v>104</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17964155</v>
      </c>
      <c r="AB129" s="1011"/>
      <c r="AC129" s="1011"/>
      <c r="AD129" s="1011"/>
      <c r="AE129" s="1012"/>
      <c r="AF129" s="1013">
        <v>17297031</v>
      </c>
      <c r="AG129" s="1011"/>
      <c r="AH129" s="1011"/>
      <c r="AI129" s="1011"/>
      <c r="AJ129" s="1012"/>
      <c r="AK129" s="1013">
        <v>16804912</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125</v>
      </c>
      <c r="BG129" s="1121"/>
      <c r="BH129" s="1121"/>
      <c r="BI129" s="1121"/>
      <c r="BJ129" s="1121"/>
      <c r="BK129" s="1121"/>
      <c r="BL129" s="1122"/>
      <c r="BM129" s="1120">
        <v>17.66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3850632</v>
      </c>
      <c r="AB130" s="1011"/>
      <c r="AC130" s="1011"/>
      <c r="AD130" s="1011"/>
      <c r="AE130" s="1012"/>
      <c r="AF130" s="1013">
        <v>3764790</v>
      </c>
      <c r="AG130" s="1011"/>
      <c r="AH130" s="1011"/>
      <c r="AI130" s="1011"/>
      <c r="AJ130" s="1012"/>
      <c r="AK130" s="1013">
        <v>3628444</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2.9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14113523</v>
      </c>
      <c r="AB131" s="1036"/>
      <c r="AC131" s="1036"/>
      <c r="AD131" s="1036"/>
      <c r="AE131" s="1037"/>
      <c r="AF131" s="1035">
        <v>13532241</v>
      </c>
      <c r="AG131" s="1036"/>
      <c r="AH131" s="1036"/>
      <c r="AI131" s="1036"/>
      <c r="AJ131" s="1037"/>
      <c r="AK131" s="1035">
        <v>13176468</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t="s">
        <v>125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2.5948588460000002</v>
      </c>
      <c r="AB132" s="1152"/>
      <c r="AC132" s="1152"/>
      <c r="AD132" s="1152"/>
      <c r="AE132" s="1153"/>
      <c r="AF132" s="1154">
        <v>2.4535330110000002</v>
      </c>
      <c r="AG132" s="1152"/>
      <c r="AH132" s="1152"/>
      <c r="AI132" s="1152"/>
      <c r="AJ132" s="1153"/>
      <c r="AK132" s="1154">
        <v>3.6638574159999999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3.3</v>
      </c>
      <c r="AB133" s="1135"/>
      <c r="AC133" s="1135"/>
      <c r="AD133" s="1135"/>
      <c r="AE133" s="1136"/>
      <c r="AF133" s="1134">
        <v>2.6</v>
      </c>
      <c r="AG133" s="1135"/>
      <c r="AH133" s="1135"/>
      <c r="AI133" s="1135"/>
      <c r="AJ133" s="1136"/>
      <c r="AK133" s="1134">
        <v>2.9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eyySAi0s+WI+dwfVxdzh+LoAMfy54b1QTq8JBCFvcz1f3cp300aZpn55Jp1BJVLz7t37v7/kR9/G1BlnJ1pAw==" saltValue="0r5sxY3zKePr9nSHOskt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Q16" sqref="Q16:U16"/>
    </sheetView>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17s1gdHZ4sQrfvCHDuLig50HxgV3AHGwXc2CHmfnJDqi+k1aNQEZynHJHJzyNtIGC88K1wIjsgfJBCDycFNJQ==" saltValue="mVcQUiHoqW4SY0K2yGPa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election activeCell="Q16" sqref="Q16:U16"/>
    </sheetView>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5zj0qvAdIXwPUQk1Yw8DtmBiesEZbYgEgUrsB5QwzktIrrWhrlmhgNCvSpj0cXH+9zM1p8cNwP4lgYIdi9J6sg==" saltValue="8nnwR5u8z7Apmdmnh0nZO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Q16" sqref="Q16:U16"/>
    </sheetView>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3654471</v>
      </c>
      <c r="AP9" s="312">
        <v>82979</v>
      </c>
      <c r="AQ9" s="313">
        <v>83394</v>
      </c>
      <c r="AR9" s="314">
        <v>-0.5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67013</v>
      </c>
      <c r="AP10" s="315">
        <v>1522</v>
      </c>
      <c r="AQ10" s="316">
        <v>6219</v>
      </c>
      <c r="AR10" s="317">
        <v>-75.5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597720</v>
      </c>
      <c r="AP11" s="315">
        <v>13572</v>
      </c>
      <c r="AQ11" s="316">
        <v>9118</v>
      </c>
      <c r="AR11" s="317">
        <v>48.8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v>106346</v>
      </c>
      <c r="AP12" s="315">
        <v>2415</v>
      </c>
      <c r="AQ12" s="316">
        <v>987</v>
      </c>
      <c r="AR12" s="317">
        <v>144.69999999999999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513</v>
      </c>
      <c r="AL13" s="1175"/>
      <c r="AM13" s="1175"/>
      <c r="AN13" s="1176"/>
      <c r="AO13" s="315" t="s">
        <v>514</v>
      </c>
      <c r="AP13" s="315" t="s">
        <v>514</v>
      </c>
      <c r="AQ13" s="316">
        <v>9</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125666</v>
      </c>
      <c r="AP14" s="315">
        <v>2853</v>
      </c>
      <c r="AQ14" s="316">
        <v>3664</v>
      </c>
      <c r="AR14" s="317">
        <v>-22.1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t="s">
        <v>514</v>
      </c>
      <c r="AP15" s="315" t="s">
        <v>514</v>
      </c>
      <c r="AQ15" s="316">
        <v>1887</v>
      </c>
      <c r="AR15" s="317" t="s">
        <v>514</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-277379</v>
      </c>
      <c r="AP16" s="315">
        <v>-6298</v>
      </c>
      <c r="AQ16" s="316">
        <v>-7696</v>
      </c>
      <c r="AR16" s="317">
        <v>-18.2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4273837</v>
      </c>
      <c r="AP17" s="315">
        <v>97042</v>
      </c>
      <c r="AQ17" s="316">
        <v>97581</v>
      </c>
      <c r="AR17" s="317">
        <v>-0.6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7.7</v>
      </c>
      <c r="AP21" s="328">
        <v>9.5399999999999991</v>
      </c>
      <c r="AQ21" s="329">
        <v>-1.84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97.9</v>
      </c>
      <c r="AP22" s="333">
        <v>97.4</v>
      </c>
      <c r="AQ22" s="334">
        <v>0.5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3007095</v>
      </c>
      <c r="AP32" s="342">
        <v>68279</v>
      </c>
      <c r="AQ32" s="343">
        <v>62676</v>
      </c>
      <c r="AR32" s="344">
        <v>8.9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514</v>
      </c>
      <c r="AP33" s="342" t="s">
        <v>514</v>
      </c>
      <c r="AQ33" s="343" t="s">
        <v>514</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v>10000</v>
      </c>
      <c r="AP34" s="342">
        <v>227</v>
      </c>
      <c r="AQ34" s="343">
        <v>16</v>
      </c>
      <c r="AR34" s="344">
        <v>1318.8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807375</v>
      </c>
      <c r="AP35" s="342">
        <v>18332</v>
      </c>
      <c r="AQ35" s="343">
        <v>17882</v>
      </c>
      <c r="AR35" s="344">
        <v>2.5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384850</v>
      </c>
      <c r="AP36" s="342">
        <v>8738</v>
      </c>
      <c r="AQ36" s="343">
        <v>3809</v>
      </c>
      <c r="AR36" s="344">
        <v>129.4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v>7382</v>
      </c>
      <c r="AP37" s="342">
        <v>168</v>
      </c>
      <c r="AQ37" s="343">
        <v>679</v>
      </c>
      <c r="AR37" s="344">
        <v>-75.3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v>61</v>
      </c>
      <c r="AP38" s="345">
        <v>1</v>
      </c>
      <c r="AQ38" s="346">
        <v>2</v>
      </c>
      <c r="AR38" s="334">
        <v>-50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v>-105552</v>
      </c>
      <c r="AP39" s="342">
        <v>-2397</v>
      </c>
      <c r="AQ39" s="343">
        <v>-2913</v>
      </c>
      <c r="AR39" s="344">
        <v>-17.7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-3628444</v>
      </c>
      <c r="AP40" s="342">
        <v>-82388</v>
      </c>
      <c r="AQ40" s="343">
        <v>-59622</v>
      </c>
      <c r="AR40" s="344">
        <v>38.200000000000003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482767</v>
      </c>
      <c r="AP41" s="342">
        <v>10962</v>
      </c>
      <c r="AQ41" s="343">
        <v>22530</v>
      </c>
      <c r="AR41" s="344">
        <v>-51.3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4634611</v>
      </c>
      <c r="AN51" s="364">
        <v>99804</v>
      </c>
      <c r="AO51" s="365">
        <v>10.4</v>
      </c>
      <c r="AP51" s="366">
        <v>83623</v>
      </c>
      <c r="AQ51" s="367">
        <v>-0.9</v>
      </c>
      <c r="AR51" s="368">
        <v>11.3</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2882553</v>
      </c>
      <c r="AN52" s="372">
        <v>62074</v>
      </c>
      <c r="AO52" s="373">
        <v>9</v>
      </c>
      <c r="AP52" s="374">
        <v>48787</v>
      </c>
      <c r="AQ52" s="375">
        <v>10</v>
      </c>
      <c r="AR52" s="376">
        <v>-1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4107021</v>
      </c>
      <c r="AN53" s="364">
        <v>89897</v>
      </c>
      <c r="AO53" s="365">
        <v>-9.9</v>
      </c>
      <c r="AP53" s="366">
        <v>87974</v>
      </c>
      <c r="AQ53" s="367">
        <v>5.2</v>
      </c>
      <c r="AR53" s="368">
        <v>-15.1</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2304041</v>
      </c>
      <c r="AN54" s="372">
        <v>50432</v>
      </c>
      <c r="AO54" s="373">
        <v>-18.8</v>
      </c>
      <c r="AP54" s="374">
        <v>48183</v>
      </c>
      <c r="AQ54" s="375">
        <v>-1.2</v>
      </c>
      <c r="AR54" s="376">
        <v>-17.600000000000001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4310565</v>
      </c>
      <c r="AN55" s="364">
        <v>95478</v>
      </c>
      <c r="AO55" s="365">
        <v>6.2</v>
      </c>
      <c r="AP55" s="366">
        <v>78864</v>
      </c>
      <c r="AQ55" s="367">
        <v>-10.4</v>
      </c>
      <c r="AR55" s="368">
        <v>16.600000000000001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2235214</v>
      </c>
      <c r="AN56" s="372">
        <v>49510</v>
      </c>
      <c r="AO56" s="373">
        <v>-1.8</v>
      </c>
      <c r="AP56" s="374">
        <v>46136</v>
      </c>
      <c r="AQ56" s="375">
        <v>-4.2</v>
      </c>
      <c r="AR56" s="376">
        <v>2.4</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4526719</v>
      </c>
      <c r="AN57" s="364">
        <v>101430</v>
      </c>
      <c r="AO57" s="365">
        <v>6.2</v>
      </c>
      <c r="AP57" s="366">
        <v>85042</v>
      </c>
      <c r="AQ57" s="367">
        <v>7.8</v>
      </c>
      <c r="AR57" s="368">
        <v>-1.6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2065413</v>
      </c>
      <c r="AN58" s="372">
        <v>46280</v>
      </c>
      <c r="AO58" s="373">
        <v>-6.5</v>
      </c>
      <c r="AP58" s="374">
        <v>50806</v>
      </c>
      <c r="AQ58" s="375">
        <v>10.1</v>
      </c>
      <c r="AR58" s="376">
        <v>-16.600000000000001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4258160</v>
      </c>
      <c r="AN59" s="364">
        <v>96686</v>
      </c>
      <c r="AO59" s="365">
        <v>-4.7</v>
      </c>
      <c r="AP59" s="366">
        <v>83774</v>
      </c>
      <c r="AQ59" s="367">
        <v>-1.5</v>
      </c>
      <c r="AR59" s="368">
        <v>-3.2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2142201</v>
      </c>
      <c r="AN60" s="372">
        <v>48641</v>
      </c>
      <c r="AO60" s="373">
        <v>5.0999999999999996</v>
      </c>
      <c r="AP60" s="374">
        <v>52179</v>
      </c>
      <c r="AQ60" s="375">
        <v>2.7</v>
      </c>
      <c r="AR60" s="376">
        <v>2.4</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4367415</v>
      </c>
      <c r="AN61" s="379">
        <v>96659</v>
      </c>
      <c r="AO61" s="380">
        <v>1.6</v>
      </c>
      <c r="AP61" s="381">
        <v>83855</v>
      </c>
      <c r="AQ61" s="382">
        <v>0</v>
      </c>
      <c r="AR61" s="368">
        <v>1.6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2325884</v>
      </c>
      <c r="AN62" s="372">
        <v>51387</v>
      </c>
      <c r="AO62" s="373">
        <v>-2.6</v>
      </c>
      <c r="AP62" s="374">
        <v>49218</v>
      </c>
      <c r="AQ62" s="375">
        <v>3.5</v>
      </c>
      <c r="AR62" s="376">
        <v>-6.1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R2e1lYedUd3gQP6HCN2wGysI428TG3NQYbwKQm7L9XeqH8rSJfPLqQk4Vy+GOQDl53pQmWfSsu7J7GMyXbWG6Q==" saltValue="IYo0u9/WEdb1MDMlgVpF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Q16" sqref="Q16:U16"/>
    </sheetView>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mDOXeUL/Al1P7z+Cca3PLKekfzlY2L4Vt13HbnXpS+iflhqg+dA1UCjNgUimi+l6PiX/Jr0QEQ06FIGLmbumg==" saltValue="jkvnaWaUk6BHjVwzrE91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Q16" sqref="Q16:U16"/>
    </sheetView>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501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7I3bQTqspRRwCZttfIV43VbroexK/BfLdQ+a6V4PGyzzzV6396AgNSdSFjelpKr2F3wcYhPWI94vmMSvCLdoA==" saltValue="mLDRA7+9jRIeM4KQ64Kc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Q16" sqref="Q16:U16"/>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94" t="s">
        <v>3</v>
      </c>
      <c r="D47" s="1194"/>
      <c r="E47" s="1195"/>
      <c r="F47" s="11">
        <v>7.07</v>
      </c>
      <c r="G47" s="12">
        <v>7.02</v>
      </c>
      <c r="H47" s="12">
        <v>7.12</v>
      </c>
      <c r="I47" s="12">
        <v>7.4</v>
      </c>
      <c r="J47" s="13">
        <v>7.62</v>
      </c>
    </row>
    <row r="48" spans="2:10" ht="57.75" customHeight="1" x14ac:dyDescent="0.2">
      <c r="B48" s="14"/>
      <c r="C48" s="1196" t="s">
        <v>4</v>
      </c>
      <c r="D48" s="1196"/>
      <c r="E48" s="1197"/>
      <c r="F48" s="15">
        <v>5.75</v>
      </c>
      <c r="G48" s="16">
        <v>5.95</v>
      </c>
      <c r="H48" s="16">
        <v>6.84</v>
      </c>
      <c r="I48" s="16">
        <v>5.66</v>
      </c>
      <c r="J48" s="17">
        <v>4.7</v>
      </c>
    </row>
    <row r="49" spans="2:10" ht="57.75" customHeight="1" thickBot="1" x14ac:dyDescent="0.25">
      <c r="B49" s="18"/>
      <c r="C49" s="1198" t="s">
        <v>5</v>
      </c>
      <c r="D49" s="1198"/>
      <c r="E49" s="1199"/>
      <c r="F49" s="19">
        <v>2.89</v>
      </c>
      <c r="G49" s="20">
        <v>3.29</v>
      </c>
      <c r="H49" s="20">
        <v>5.74</v>
      </c>
      <c r="I49" s="20">
        <v>3.59</v>
      </c>
      <c r="J49" s="21">
        <v>1.88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XFM15xznt0tgoFb+IjasqFjMScGBAyD8b2ujjUvpXVGSyfR5+mJOihEGr4l6B3lnwcTGsDcYkmPUqkwYSVbzwQ==" saltValue="Kpi85GQCUpoeyD3fWq/D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【済】総括表</vt:lpstr>
      <vt:lpstr>普通会計の状況</vt:lpstr>
      <vt:lpstr>【済】各会計、関係団体の財政状況及び健全化判断比率</vt:lpstr>
      <vt:lpstr>【済】財政比較分析表</vt:lpstr>
      <vt:lpstr>【済】経常経費分析表（経常収支比率の分析）</vt:lpstr>
      <vt:lpstr>経常経費分析表（人件費・公債費・普通建設事業費の分析）</vt:lpstr>
      <vt:lpstr>【済】性質別歳出決算分析表（住民一人当たりのコスト）</vt:lpstr>
      <vt:lpstr>【済】目的別歳出決算分析表（住民一人当たりのコスト）</vt:lpstr>
      <vt:lpstr>【済】実質収支比率等に係る経年分析</vt:lpstr>
      <vt:lpstr>【済】連結実質赤字比率に係る赤字・黒字の構成分析</vt:lpstr>
      <vt:lpstr>【済】実質公債費比率（分子）の構造</vt:lpstr>
      <vt:lpstr>【済】将来負担比率（分子）の構造</vt:lpstr>
      <vt:lpstr>【済】基金残高に係る経年分析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峰　翔太郎</cp:lastModifiedBy>
  <cp:lastPrinted>2020-03-05T05:23:24Z</cp:lastPrinted>
  <dcterms:created xsi:type="dcterms:W3CDTF">2020-02-10T06:06:35Z</dcterms:created>
  <dcterms:modified xsi:type="dcterms:W3CDTF">2020-03-05T05:45:37Z</dcterms:modified>
  <cp:category/>
</cp:coreProperties>
</file>