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ollo\01_雲仙市部局\06_環境水道部\05_下水道課\事務分掌によるフォルダ\01下水道管理班\H25からはこれこれ！\49　   経営比較分析表\R5\12_雲仙市\08_下水道\"/>
    </mc:Choice>
  </mc:AlternateContent>
  <workbookProtection workbookAlgorithmName="SHA-512" workbookHashValue="kwoYzBwQCnT3n7uB7aNHs0vqJjLeRq1Yqa0Gi5yVU52YiJ6elv0XFNMS4jkXOgdS9Km9N5XBIQLTT6ExWKI0Zg==" workbookSaltValue="7g6baiyADE5lZKKbd4iA4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<sst xmlns="http://schemas.openxmlformats.org/spreadsheetml/2006/main" count="275" uniqueCount="117">
  <si>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</si>
  <si>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</si>
  <si>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</si>
  <si>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</si>
  <si>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</si>
  <si>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</si>
  <si>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</si>
  <si>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</si>
  <si>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</si>
  <si>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</si>
  <si>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</si>
  <si>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</si>
  <si>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</si>
  <si>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</si>
  <si>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</si>
  <si>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</si>
  <si>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</si>
  <si>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</si>
  <si>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</si>
  <si>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</si>
  <si>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</si>
  <si>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</si>
  <si>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</si>
  <si>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</si>
  <si>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</si>
  <si>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</si>
  <si>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</si>
  <si>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</si>
  <si>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</si>
  <si>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</si>
  <si>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</si>
  <si>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</si>
  <si>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</si>
  <si>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</si>
  <si>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</si>
  <si>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</si>
  <si>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</si>
  <si>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</si>
  <si>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</si>
  <si>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</si>
  <si>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</si>
  <si>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</si>
  <si>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</si>
  <si>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</si>
  <si>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</si>
  <si>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</si>
  <si>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</si>
  <si>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</si>
  <si>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</si>
  <si>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</si>
  <si>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</si>
  <si>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</si>
  <si>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</si>
  <si>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</si>
  <si>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</si>
  <si>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</si>
  <si>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</si>
  <si>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</si>
  <si>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</si>
  <si>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</si>
  <si>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</si>
  <si>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</si>
  <si>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</si>
  <si>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</si>
  <si>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</si>
  <si>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</si>
  <si>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</si>
  <si>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</si>
  <si>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</si>
  <si>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</si>
  <si>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</si>
  <si>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</si>
  <si>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</si>
  <si>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</si>
  <si>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</si>
  <si>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</si>
  <si>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</si>
  <si>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</si>
  <si>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</si>
  <si>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</si>
  <si>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</si>
  <si>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</si>
  <si>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</si>
  <si>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</si>
  <si>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</si>
  <si>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</si>
  <si>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</si>
  <si>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</si>
  <si>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</si>
  <si>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</si>
  <si>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</si>
  <si>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</si>
  <si>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</si>
  <si>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</si>
  <si>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</si>
  <si>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</si>
  <si>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</si>
  <si>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</si>
  <si>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</si>
  <si>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</si>
  <si>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</si>
  <si>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</si>
  <si>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</si>
  <si>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</si>
  <si>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</si>
  <si>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</si>
  <si>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</si>
  <si>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</si>
  <si>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</si>
  <si>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</si>
  <si>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</si>
  <si>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</si>
  <si>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</si>
  <si>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</si>
  <si>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特定環境保全公共下水道事業は、3処理区あり、雲仙地区（昭和51年着手）、吾妻地区（平成11年着手）、瑞穂地区（平成13年着手）である。
　吾妻、瑞穂地区の整備については、平成26年で整備はほぼ完了しており、処理場施設、電気設備等及び管渠の耐用年数を経過していない。
　雲仙地区については、ストックマネジメント計画に沿って、設備改修を行う予定である。</t>
    <phoneticPr fontId="4"/>
  </si>
  <si>
    <t>　特定環境保全公共下水道事業は、3処理区あり、雲仙地区（供用開始61年）、吾妻地区（供用開始平成17年）、瑞穂地区（供用開始19年）である。
　経営改善のために、汚水処理費の削減と水洗化率の向上を目指し、料金収入の増加による経費回収率の向上を図る。
　資産や財政状況を把握し、地方債元利償還金などの推移を考慮しながら、施設設備の改修を計画的に行い、経営健全化を図って行く必要がある。
※令和2年度より地方公営企業法適用事業となったため、令和元年度以前のデータは該当数値のあるものであっても本分析表に記載されていない。</t>
    <phoneticPr fontId="4"/>
  </si>
  <si>
    <t>　特定環境保全公共下水道事業は、経費回収率が類似団体平均値を下回る数値となっている。これは汚水処理費に係る費用が使用料以外の収入に依存している状況を示しており主に市の一般会計からの繰入金にて賄われているもの。
　今後更なる経営改善を行っていくためには、適正な使用料収入の確保や汚水処理費の削減が必要であり、吾妻・瑞穂地区は、「水洗化率」が低い状況であるため、戸別訪問などを強化し水洗化人口及び有収水量の増加を目指したい。同時に将来の地方債償還金の負担が増大にならないよう考慮しながら、計画的に施設の更新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</si>
</sst>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15B-4F7A-AA55-DCF573CF1A9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0.27</c:v>
                </c:pt>
                <c:pt idx="4">
                  <c:v>0.22</c:v>
                </c:pt>
              </c:numCache>
            </c:numRef>
          </c:val>
          <c:smooth val="0"/>
          <c:extLst>
            <c:ext xmlns:c16="http://schemas.microsoft.com/office/drawing/2014/chart" uri="{C3380CC4-5D6E-409C-BE32-E72D297353CC}">
              <c16:uniqueId val="{00000001-615B-4F7A-AA55-DCF573CF1A9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39.840000000000003</c:v>
                </c:pt>
                <c:pt idx="3">
                  <c:v>37.619999999999997</c:v>
                </c:pt>
                <c:pt idx="4">
                  <c:v>45.42</c:v>
                </c:pt>
              </c:numCache>
            </c:numRef>
          </c:val>
          <c:extLst>
            <c:ext xmlns:c16="http://schemas.microsoft.com/office/drawing/2014/chart" uri="{C3380CC4-5D6E-409C-BE32-E72D297353CC}">
              <c16:uniqueId val="{00000000-458C-4FFA-8EF6-64A04B051E7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45.87</c:v>
                </c:pt>
                <c:pt idx="3">
                  <c:v>44.24</c:v>
                </c:pt>
                <c:pt idx="4">
                  <c:v>45.3</c:v>
                </c:pt>
              </c:numCache>
            </c:numRef>
          </c:val>
          <c:smooth val="0"/>
          <c:extLst>
            <c:ext xmlns:c16="http://schemas.microsoft.com/office/drawing/2014/chart" uri="{C3380CC4-5D6E-409C-BE32-E72D297353CC}">
              <c16:uniqueId val="{00000001-458C-4FFA-8EF6-64A04B051E7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63.29</c:v>
                </c:pt>
                <c:pt idx="3">
                  <c:v>65.069999999999993</c:v>
                </c:pt>
                <c:pt idx="4">
                  <c:v>66.11</c:v>
                </c:pt>
              </c:numCache>
            </c:numRef>
          </c:val>
          <c:extLst>
            <c:ext xmlns:c16="http://schemas.microsoft.com/office/drawing/2014/chart" uri="{C3380CC4-5D6E-409C-BE32-E72D297353CC}">
              <c16:uniqueId val="{00000000-4E0F-47AA-B1A0-B41EF6DCCF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87.65</c:v>
                </c:pt>
                <c:pt idx="3">
                  <c:v>88.15</c:v>
                </c:pt>
                <c:pt idx="4">
                  <c:v>88.37</c:v>
                </c:pt>
              </c:numCache>
            </c:numRef>
          </c:val>
          <c:smooth val="0"/>
          <c:extLst>
            <c:ext xmlns:c16="http://schemas.microsoft.com/office/drawing/2014/chart" uri="{C3380CC4-5D6E-409C-BE32-E72D297353CC}">
              <c16:uniqueId val="{00000001-4E0F-47AA-B1A0-B41EF6DCCF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111.54</c:v>
                </c:pt>
                <c:pt idx="3">
                  <c:v>106.53</c:v>
                </c:pt>
                <c:pt idx="4">
                  <c:v>110.13</c:v>
                </c:pt>
              </c:numCache>
            </c:numRef>
          </c:val>
          <c:extLst>
            <c:ext xmlns:c16="http://schemas.microsoft.com/office/drawing/2014/chart" uri="{C3380CC4-5D6E-409C-BE32-E72D297353CC}">
              <c16:uniqueId val="{00000000-0009-4162-8C4C-9A78954314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c:v>
                </c:pt>
                <c:pt idx="3">
                  <c:v>104.11</c:v>
                </c:pt>
                <c:pt idx="4">
                  <c:v>101.98</c:v>
                </c:pt>
              </c:numCache>
            </c:numRef>
          </c:val>
          <c:smooth val="0"/>
          <c:extLst>
            <c:ext xmlns:c16="http://schemas.microsoft.com/office/drawing/2014/chart" uri="{C3380CC4-5D6E-409C-BE32-E72D297353CC}">
              <c16:uniqueId val="{00000001-0009-4162-8C4C-9A78954314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3.95</c:v>
                </c:pt>
                <c:pt idx="3">
                  <c:v>8.0399999999999991</c:v>
                </c:pt>
                <c:pt idx="4">
                  <c:v>11.69</c:v>
                </c:pt>
              </c:numCache>
            </c:numRef>
          </c:val>
          <c:extLst>
            <c:ext xmlns:c16="http://schemas.microsoft.com/office/drawing/2014/chart" uri="{C3380CC4-5D6E-409C-BE32-E72D297353CC}">
              <c16:uniqueId val="{00000000-1A9E-46EC-B016-7FB9EF1494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29.24</c:v>
                </c:pt>
                <c:pt idx="3">
                  <c:v>31.73</c:v>
                </c:pt>
                <c:pt idx="4">
                  <c:v>32.57</c:v>
                </c:pt>
              </c:numCache>
            </c:numRef>
          </c:val>
          <c:smooth val="0"/>
          <c:extLst>
            <c:ext xmlns:c16="http://schemas.microsoft.com/office/drawing/2014/chart" uri="{C3380CC4-5D6E-409C-BE32-E72D297353CC}">
              <c16:uniqueId val="{00000001-1A9E-46EC-B016-7FB9EF1494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02A-4065-8A41-EC0E1117B52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0.04</c:v>
                </c:pt>
              </c:numCache>
            </c:numRef>
          </c:val>
          <c:smooth val="0"/>
          <c:extLst>
            <c:ext xmlns:c16="http://schemas.microsoft.com/office/drawing/2014/chart" uri="{C3380CC4-5D6E-409C-BE32-E72D297353CC}">
              <c16:uniqueId val="{00000001-202A-4065-8A41-EC0E1117B52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3CE-4943-B807-1F66E7DB72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48.2</c:v>
                </c:pt>
                <c:pt idx="3">
                  <c:v>46.91</c:v>
                </c:pt>
                <c:pt idx="4">
                  <c:v>52.27</c:v>
                </c:pt>
              </c:numCache>
            </c:numRef>
          </c:val>
          <c:smooth val="0"/>
          <c:extLst>
            <c:ext xmlns:c16="http://schemas.microsoft.com/office/drawing/2014/chart" uri="{C3380CC4-5D6E-409C-BE32-E72D297353CC}">
              <c16:uniqueId val="{00000001-C3CE-4943-B807-1F66E7DB72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98.91</c:v>
                </c:pt>
                <c:pt idx="3">
                  <c:v>109.17</c:v>
                </c:pt>
                <c:pt idx="4">
                  <c:v>121.91</c:v>
                </c:pt>
              </c:numCache>
            </c:numRef>
          </c:val>
          <c:extLst>
            <c:ext xmlns:c16="http://schemas.microsoft.com/office/drawing/2014/chart" uri="{C3380CC4-5D6E-409C-BE32-E72D297353CC}">
              <c16:uniqueId val="{00000000-D80B-408B-9169-F6CE525BD7D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46.85</c:v>
                </c:pt>
                <c:pt idx="3">
                  <c:v>44.35</c:v>
                </c:pt>
                <c:pt idx="4">
                  <c:v>41.51</c:v>
                </c:pt>
              </c:numCache>
            </c:numRef>
          </c:val>
          <c:smooth val="0"/>
          <c:extLst>
            <c:ext xmlns:c16="http://schemas.microsoft.com/office/drawing/2014/chart" uri="{C3380CC4-5D6E-409C-BE32-E72D297353CC}">
              <c16:uniqueId val="{00000001-D80B-408B-9169-F6CE525BD7D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103.66</c:v>
                </c:pt>
                <c:pt idx="3">
                  <c:v>31.81</c:v>
                </c:pt>
                <c:pt idx="4">
                  <c:v>22.26</c:v>
                </c:pt>
              </c:numCache>
            </c:numRef>
          </c:val>
          <c:extLst>
            <c:ext xmlns:c16="http://schemas.microsoft.com/office/drawing/2014/chart" uri="{C3380CC4-5D6E-409C-BE32-E72D297353CC}">
              <c16:uniqueId val="{00000000-5345-416A-83EB-AE6C629DDC8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1268.6300000000001</c:v>
                </c:pt>
                <c:pt idx="3">
                  <c:v>1283.69</c:v>
                </c:pt>
                <c:pt idx="4">
                  <c:v>1160.22</c:v>
                </c:pt>
              </c:numCache>
            </c:numRef>
          </c:val>
          <c:smooth val="0"/>
          <c:extLst>
            <c:ext xmlns:c16="http://schemas.microsoft.com/office/drawing/2014/chart" uri="{C3380CC4-5D6E-409C-BE32-E72D297353CC}">
              <c16:uniqueId val="{00000001-5345-416A-83EB-AE6C629DDC8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48.21</c:v>
                </c:pt>
                <c:pt idx="3">
                  <c:v>53.17</c:v>
                </c:pt>
                <c:pt idx="4">
                  <c:v>45.41</c:v>
                </c:pt>
              </c:numCache>
            </c:numRef>
          </c:val>
          <c:extLst>
            <c:ext xmlns:c16="http://schemas.microsoft.com/office/drawing/2014/chart" uri="{C3380CC4-5D6E-409C-BE32-E72D297353CC}">
              <c16:uniqueId val="{00000000-95AA-4A33-92A9-783A6AD1A82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82.88</c:v>
                </c:pt>
                <c:pt idx="3">
                  <c:v>82.53</c:v>
                </c:pt>
                <c:pt idx="4">
                  <c:v>81.81</c:v>
                </c:pt>
              </c:numCache>
            </c:numRef>
          </c:val>
          <c:smooth val="0"/>
          <c:extLst>
            <c:ext xmlns:c16="http://schemas.microsoft.com/office/drawing/2014/chart" uri="{C3380CC4-5D6E-409C-BE32-E72D297353CC}">
              <c16:uniqueId val="{00000001-95AA-4A33-92A9-783A6AD1A82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260.85000000000002</c:v>
                </c:pt>
                <c:pt idx="3">
                  <c:v>237.51</c:v>
                </c:pt>
                <c:pt idx="4">
                  <c:v>269.41000000000003</c:v>
                </c:pt>
              </c:numCache>
            </c:numRef>
          </c:val>
          <c:extLst>
            <c:ext xmlns:c16="http://schemas.microsoft.com/office/drawing/2014/chart" uri="{C3380CC4-5D6E-409C-BE32-E72D297353CC}">
              <c16:uniqueId val="{00000000-F26B-497F-AC7B-D71EF3A1FB5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187.76</c:v>
                </c:pt>
                <c:pt idx="3">
                  <c:v>190.48</c:v>
                </c:pt>
                <c:pt idx="4">
                  <c:v>193.59</c:v>
                </c:pt>
              </c:numCache>
            </c:numRef>
          </c:val>
          <c:smooth val="0"/>
          <c:extLst>
            <c:ext xmlns:c16="http://schemas.microsoft.com/office/drawing/2014/chart" uri="{C3380CC4-5D6E-409C-BE32-E72D297353CC}">
              <c16:uniqueId val="{00000001-F26B-497F-AC7B-D71EF3A1FB5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K5" sqref="BK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長崎県　雲仙市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41829</v>
      </c>
      <c r="AM8" s="46"/>
      <c r="AN8" s="46"/>
      <c r="AO8" s="46"/>
      <c r="AP8" s="46"/>
      <c r="AQ8" s="46"/>
      <c r="AR8" s="46"/>
      <c r="AS8" s="46"/>
      <c r="AT8" s="45">
        <f>データ!T6</f>
        <v>214.31</v>
      </c>
      <c r="AU8" s="45"/>
      <c r="AV8" s="45"/>
      <c r="AW8" s="45"/>
      <c r="AX8" s="45"/>
      <c r="AY8" s="45"/>
      <c r="AZ8" s="45"/>
      <c r="BA8" s="45"/>
      <c r="BB8" s="45">
        <f>データ!U6</f>
        <v>195.18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73.680000000000007</v>
      </c>
      <c r="J10" s="45"/>
      <c r="K10" s="45"/>
      <c r="L10" s="45"/>
      <c r="M10" s="45"/>
      <c r="N10" s="45"/>
      <c r="O10" s="45"/>
      <c r="P10" s="45">
        <f>データ!P6</f>
        <v>23.15</v>
      </c>
      <c r="Q10" s="45"/>
      <c r="R10" s="45"/>
      <c r="S10" s="45"/>
      <c r="T10" s="45"/>
      <c r="U10" s="45"/>
      <c r="V10" s="45"/>
      <c r="W10" s="45">
        <f>データ!Q6</f>
        <v>78.83</v>
      </c>
      <c r="X10" s="45"/>
      <c r="Y10" s="45"/>
      <c r="Z10" s="45"/>
      <c r="AA10" s="45"/>
      <c r="AB10" s="45"/>
      <c r="AC10" s="45"/>
      <c r="AD10" s="46">
        <f>データ!R6</f>
        <v>3080</v>
      </c>
      <c r="AE10" s="46"/>
      <c r="AF10" s="46"/>
      <c r="AG10" s="46"/>
      <c r="AH10" s="46"/>
      <c r="AI10" s="46"/>
      <c r="AJ10" s="46"/>
      <c r="AK10" s="2"/>
      <c r="AL10" s="46">
        <f>データ!V6</f>
        <v>9596</v>
      </c>
      <c r="AM10" s="46"/>
      <c r="AN10" s="46"/>
      <c r="AO10" s="46"/>
      <c r="AP10" s="46"/>
      <c r="AQ10" s="46"/>
      <c r="AR10" s="46"/>
      <c r="AS10" s="46"/>
      <c r="AT10" s="45">
        <f>データ!W6</f>
        <v>4.46</v>
      </c>
      <c r="AU10" s="45"/>
      <c r="AV10" s="45"/>
      <c r="AW10" s="45"/>
      <c r="AX10" s="45"/>
      <c r="AY10" s="45"/>
      <c r="AZ10" s="45"/>
      <c r="BA10" s="45"/>
      <c r="BB10" s="45">
        <f>データ!X6</f>
        <v>2151.5700000000002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dhc4ppTA0C2jVgZqEv9GENwCRecVT1cSubjbn7GY4Vnfi7iQ/3jrby5ofE1E7Vfz8GKJ+m8gUm/E7TclAXlA0Q==" saltValue="opLFOqdoBlliYlrYkOBJ5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422134</v>
      </c>
      <c r="D6" s="19">
        <f t="shared" si="3"/>
        <v>46</v>
      </c>
      <c r="E6" s="19">
        <f t="shared" si="3"/>
        <v>17</v>
      </c>
      <c r="F6" s="19">
        <f t="shared" si="3"/>
        <v>4</v>
      </c>
      <c r="G6" s="19">
        <f t="shared" si="3"/>
        <v>0</v>
      </c>
      <c r="H6" s="19" t="str">
        <f t="shared" si="3"/>
        <v>長崎県　雲仙市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73.680000000000007</v>
      </c>
      <c r="P6" s="20">
        <f t="shared" si="3"/>
        <v>23.15</v>
      </c>
      <c r="Q6" s="20">
        <f t="shared" si="3"/>
        <v>78.83</v>
      </c>
      <c r="R6" s="20">
        <f t="shared" si="3"/>
        <v>3080</v>
      </c>
      <c r="S6" s="20">
        <f t="shared" si="3"/>
        <v>41829</v>
      </c>
      <c r="T6" s="20">
        <f t="shared" si="3"/>
        <v>214.31</v>
      </c>
      <c r="U6" s="20">
        <f t="shared" si="3"/>
        <v>195.18</v>
      </c>
      <c r="V6" s="20">
        <f t="shared" si="3"/>
        <v>9596</v>
      </c>
      <c r="W6" s="20">
        <f t="shared" si="3"/>
        <v>4.46</v>
      </c>
      <c r="X6" s="20">
        <f t="shared" si="3"/>
        <v>2151.5700000000002</v>
      </c>
      <c r="Y6" s="21" t="str">
        <f>IF(Y7="",NA(),Y7)</f>
        <v>-</v>
      </c>
      <c r="Z6" s="21" t="str">
        <f t="shared" ref="Z6:AH6" si="4">IF(Z7="",NA(),Z7)</f>
        <v>-</v>
      </c>
      <c r="AA6" s="21">
        <f t="shared" si="4"/>
        <v>111.54</v>
      </c>
      <c r="AB6" s="21">
        <f t="shared" si="4"/>
        <v>106.53</v>
      </c>
      <c r="AC6" s="21">
        <f t="shared" si="4"/>
        <v>110.13</v>
      </c>
      <c r="AD6" s="21" t="str">
        <f t="shared" si="4"/>
        <v>-</v>
      </c>
      <c r="AE6" s="21" t="str">
        <f t="shared" si="4"/>
        <v>-</v>
      </c>
      <c r="AF6" s="21">
        <f t="shared" si="4"/>
        <v>102.7</v>
      </c>
      <c r="AG6" s="21">
        <f t="shared" si="4"/>
        <v>104.11</v>
      </c>
      <c r="AH6" s="21">
        <f t="shared" si="4"/>
        <v>101.98</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48.2</v>
      </c>
      <c r="AR6" s="21">
        <f t="shared" si="5"/>
        <v>46.91</v>
      </c>
      <c r="AS6" s="21">
        <f t="shared" si="5"/>
        <v>52.27</v>
      </c>
      <c r="AT6" s="20" t="str">
        <f>IF(AT7="","",IF(AT7="-","【-】","【"&amp;SUBSTITUTE(TEXT(AT7,"#,##0.00"),"-","△")&amp;"】"))</f>
        <v>【65.93】</v>
      </c>
      <c r="AU6" s="21" t="str">
        <f>IF(AU7="",NA(),AU7)</f>
        <v>-</v>
      </c>
      <c r="AV6" s="21" t="str">
        <f t="shared" ref="AV6:BD6" si="6">IF(AV7="",NA(),AV7)</f>
        <v>-</v>
      </c>
      <c r="AW6" s="21">
        <f t="shared" si="6"/>
        <v>98.91</v>
      </c>
      <c r="AX6" s="21">
        <f t="shared" si="6"/>
        <v>109.17</v>
      </c>
      <c r="AY6" s="21">
        <f t="shared" si="6"/>
        <v>121.91</v>
      </c>
      <c r="AZ6" s="21" t="str">
        <f t="shared" si="6"/>
        <v>-</v>
      </c>
      <c r="BA6" s="21" t="str">
        <f t="shared" si="6"/>
        <v>-</v>
      </c>
      <c r="BB6" s="21">
        <f t="shared" si="6"/>
        <v>46.85</v>
      </c>
      <c r="BC6" s="21">
        <f t="shared" si="6"/>
        <v>44.35</v>
      </c>
      <c r="BD6" s="21">
        <f t="shared" si="6"/>
        <v>41.51</v>
      </c>
      <c r="BE6" s="20" t="str">
        <f>IF(BE7="","",IF(BE7="-","【-】","【"&amp;SUBSTITUTE(TEXT(BE7,"#,##0.00"),"-","△")&amp;"】"))</f>
        <v>【44.25】</v>
      </c>
      <c r="BF6" s="21" t="str">
        <f>IF(BF7="",NA(),BF7)</f>
        <v>-</v>
      </c>
      <c r="BG6" s="21" t="str">
        <f t="shared" ref="BG6:BO6" si="7">IF(BG7="",NA(),BG7)</f>
        <v>-</v>
      </c>
      <c r="BH6" s="21">
        <f t="shared" si="7"/>
        <v>103.66</v>
      </c>
      <c r="BI6" s="21">
        <f t="shared" si="7"/>
        <v>31.81</v>
      </c>
      <c r="BJ6" s="21">
        <f t="shared" si="7"/>
        <v>22.26</v>
      </c>
      <c r="BK6" s="21" t="str">
        <f t="shared" si="7"/>
        <v>-</v>
      </c>
      <c r="BL6" s="21" t="str">
        <f t="shared" si="7"/>
        <v>-</v>
      </c>
      <c r="BM6" s="21">
        <f t="shared" si="7"/>
        <v>1268.6300000000001</v>
      </c>
      <c r="BN6" s="21">
        <f t="shared" si="7"/>
        <v>1283.69</v>
      </c>
      <c r="BO6" s="21">
        <f t="shared" si="7"/>
        <v>1160.22</v>
      </c>
      <c r="BP6" s="20" t="str">
        <f>IF(BP7="","",IF(BP7="-","【-】","【"&amp;SUBSTITUTE(TEXT(BP7,"#,##0.00"),"-","△")&amp;"】"))</f>
        <v>【1,182.11】</v>
      </c>
      <c r="BQ6" s="21" t="str">
        <f>IF(BQ7="",NA(),BQ7)</f>
        <v>-</v>
      </c>
      <c r="BR6" s="21" t="str">
        <f t="shared" ref="BR6:BZ6" si="8">IF(BR7="",NA(),BR7)</f>
        <v>-</v>
      </c>
      <c r="BS6" s="21">
        <f t="shared" si="8"/>
        <v>48.21</v>
      </c>
      <c r="BT6" s="21">
        <f t="shared" si="8"/>
        <v>53.17</v>
      </c>
      <c r="BU6" s="21">
        <f t="shared" si="8"/>
        <v>45.41</v>
      </c>
      <c r="BV6" s="21" t="str">
        <f t="shared" si="8"/>
        <v>-</v>
      </c>
      <c r="BW6" s="21" t="str">
        <f t="shared" si="8"/>
        <v>-</v>
      </c>
      <c r="BX6" s="21">
        <f t="shared" si="8"/>
        <v>82.88</v>
      </c>
      <c r="BY6" s="21">
        <f t="shared" si="8"/>
        <v>82.53</v>
      </c>
      <c r="BZ6" s="21">
        <f t="shared" si="8"/>
        <v>81.81</v>
      </c>
      <c r="CA6" s="20" t="str">
        <f>IF(CA7="","",IF(CA7="-","【-】","【"&amp;SUBSTITUTE(TEXT(CA7,"#,##0.00"),"-","△")&amp;"】"))</f>
        <v>【73.78】</v>
      </c>
      <c r="CB6" s="21" t="str">
        <f>IF(CB7="",NA(),CB7)</f>
        <v>-</v>
      </c>
      <c r="CC6" s="21" t="str">
        <f t="shared" ref="CC6:CK6" si="9">IF(CC7="",NA(),CC7)</f>
        <v>-</v>
      </c>
      <c r="CD6" s="21">
        <f t="shared" si="9"/>
        <v>260.85000000000002</v>
      </c>
      <c r="CE6" s="21">
        <f t="shared" si="9"/>
        <v>237.51</v>
      </c>
      <c r="CF6" s="21">
        <f t="shared" si="9"/>
        <v>269.41000000000003</v>
      </c>
      <c r="CG6" s="21" t="str">
        <f t="shared" si="9"/>
        <v>-</v>
      </c>
      <c r="CH6" s="21" t="str">
        <f t="shared" si="9"/>
        <v>-</v>
      </c>
      <c r="CI6" s="21">
        <f t="shared" si="9"/>
        <v>187.76</v>
      </c>
      <c r="CJ6" s="21">
        <f t="shared" si="9"/>
        <v>190.48</v>
      </c>
      <c r="CK6" s="21">
        <f t="shared" si="9"/>
        <v>193.59</v>
      </c>
      <c r="CL6" s="20" t="str">
        <f>IF(CL7="","",IF(CL7="-","【-】","【"&amp;SUBSTITUTE(TEXT(CL7,"#,##0.00"),"-","△")&amp;"】"))</f>
        <v>【220.62】</v>
      </c>
      <c r="CM6" s="21" t="str">
        <f>IF(CM7="",NA(),CM7)</f>
        <v>-</v>
      </c>
      <c r="CN6" s="21" t="str">
        <f t="shared" ref="CN6:CV6" si="10">IF(CN7="",NA(),CN7)</f>
        <v>-</v>
      </c>
      <c r="CO6" s="21">
        <f t="shared" si="10"/>
        <v>39.840000000000003</v>
      </c>
      <c r="CP6" s="21">
        <f t="shared" si="10"/>
        <v>37.619999999999997</v>
      </c>
      <c r="CQ6" s="21">
        <f t="shared" si="10"/>
        <v>45.42</v>
      </c>
      <c r="CR6" s="21" t="str">
        <f t="shared" si="10"/>
        <v>-</v>
      </c>
      <c r="CS6" s="21" t="str">
        <f t="shared" si="10"/>
        <v>-</v>
      </c>
      <c r="CT6" s="21">
        <f t="shared" si="10"/>
        <v>45.87</v>
      </c>
      <c r="CU6" s="21">
        <f t="shared" si="10"/>
        <v>44.24</v>
      </c>
      <c r="CV6" s="21">
        <f t="shared" si="10"/>
        <v>45.3</v>
      </c>
      <c r="CW6" s="20" t="str">
        <f>IF(CW7="","",IF(CW7="-","【-】","【"&amp;SUBSTITUTE(TEXT(CW7,"#,##0.00"),"-","△")&amp;"】"))</f>
        <v>【42.22】</v>
      </c>
      <c r="CX6" s="21" t="str">
        <f>IF(CX7="",NA(),CX7)</f>
        <v>-</v>
      </c>
      <c r="CY6" s="21" t="str">
        <f t="shared" ref="CY6:DG6" si="11">IF(CY7="",NA(),CY7)</f>
        <v>-</v>
      </c>
      <c r="CZ6" s="21">
        <f t="shared" si="11"/>
        <v>63.29</v>
      </c>
      <c r="DA6" s="21">
        <f t="shared" si="11"/>
        <v>65.069999999999993</v>
      </c>
      <c r="DB6" s="21">
        <f t="shared" si="11"/>
        <v>66.11</v>
      </c>
      <c r="DC6" s="21" t="str">
        <f t="shared" si="11"/>
        <v>-</v>
      </c>
      <c r="DD6" s="21" t="str">
        <f t="shared" si="11"/>
        <v>-</v>
      </c>
      <c r="DE6" s="21">
        <f t="shared" si="11"/>
        <v>87.65</v>
      </c>
      <c r="DF6" s="21">
        <f t="shared" si="11"/>
        <v>88.15</v>
      </c>
      <c r="DG6" s="21">
        <f t="shared" si="11"/>
        <v>88.37</v>
      </c>
      <c r="DH6" s="20" t="str">
        <f>IF(DH7="","",IF(DH7="-","【-】","【"&amp;SUBSTITUTE(TEXT(DH7,"#,##0.00"),"-","△")&amp;"】"))</f>
        <v>【85.67】</v>
      </c>
      <c r="DI6" s="21" t="str">
        <f>IF(DI7="",NA(),DI7)</f>
        <v>-</v>
      </c>
      <c r="DJ6" s="21" t="str">
        <f t="shared" ref="DJ6:DR6" si="12">IF(DJ7="",NA(),DJ7)</f>
        <v>-</v>
      </c>
      <c r="DK6" s="21">
        <f t="shared" si="12"/>
        <v>3.95</v>
      </c>
      <c r="DL6" s="21">
        <f t="shared" si="12"/>
        <v>8.0399999999999991</v>
      </c>
      <c r="DM6" s="21">
        <f t="shared" si="12"/>
        <v>11.69</v>
      </c>
      <c r="DN6" s="21" t="str">
        <f t="shared" si="12"/>
        <v>-</v>
      </c>
      <c r="DO6" s="21" t="str">
        <f t="shared" si="12"/>
        <v>-</v>
      </c>
      <c r="DP6" s="21">
        <f t="shared" si="12"/>
        <v>29.24</v>
      </c>
      <c r="DQ6" s="21">
        <f t="shared" si="12"/>
        <v>31.73</v>
      </c>
      <c r="DR6" s="21">
        <f t="shared" si="12"/>
        <v>32.57</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0.04</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0.06</v>
      </c>
      <c r="EM6" s="21">
        <f t="shared" si="14"/>
        <v>0.27</v>
      </c>
      <c r="EN6" s="21">
        <f t="shared" si="14"/>
        <v>0.22</v>
      </c>
      <c r="EO6" s="20" t="str">
        <f>IF(EO7="","",IF(EO7="-","【-】","【"&amp;SUBSTITUTE(TEXT(EO7,"#,##0.00"),"-","△")&amp;"】"))</f>
        <v>【0.13】</v>
      </c>
    </row>
    <row r="7" spans="1:148" s="22" customFormat="1" x14ac:dyDescent="0.2">
      <c r="A7" s="14"/>
      <c r="B7" s="23">
        <v>2022</v>
      </c>
      <c r="C7" s="23">
        <v>422134</v>
      </c>
      <c r="D7" s="23">
        <v>46</v>
      </c>
      <c r="E7" s="23">
        <v>17</v>
      </c>
      <c r="F7" s="23">
        <v>4</v>
      </c>
      <c r="G7" s="23">
        <v>0</v>
      </c>
      <c r="H7" s="23" t="s">
        <v>96</v>
      </c>
      <c r="I7" s="23" t="s">
        <v>97</v>
      </c>
      <c r="J7" s="23" t="s">
        <v>98</v>
      </c>
      <c r="K7" s="23" t="s">
        <v>99</v>
      </c>
      <c r="L7" s="23" t="s">
        <v>100</v>
      </c>
      <c r="M7" s="23" t="s">
        <v>101</v>
      </c>
      <c r="N7" s="24" t="s">
        <v>102</v>
      </c>
      <c r="O7" s="24">
        <v>73.680000000000007</v>
      </c>
      <c r="P7" s="24">
        <v>23.15</v>
      </c>
      <c r="Q7" s="24">
        <v>78.83</v>
      </c>
      <c r="R7" s="24">
        <v>3080</v>
      </c>
      <c r="S7" s="24">
        <v>41829</v>
      </c>
      <c r="T7" s="24">
        <v>214.31</v>
      </c>
      <c r="U7" s="24">
        <v>195.18</v>
      </c>
      <c r="V7" s="24">
        <v>9596</v>
      </c>
      <c r="W7" s="24">
        <v>4.46</v>
      </c>
      <c r="X7" s="24">
        <v>2151.5700000000002</v>
      </c>
      <c r="Y7" s="24" t="s">
        <v>102</v>
      </c>
      <c r="Z7" s="24" t="s">
        <v>102</v>
      </c>
      <c r="AA7" s="24">
        <v>111.54</v>
      </c>
      <c r="AB7" s="24">
        <v>106.53</v>
      </c>
      <c r="AC7" s="24">
        <v>110.13</v>
      </c>
      <c r="AD7" s="24" t="s">
        <v>102</v>
      </c>
      <c r="AE7" s="24" t="s">
        <v>102</v>
      </c>
      <c r="AF7" s="24">
        <v>102.7</v>
      </c>
      <c r="AG7" s="24">
        <v>104.11</v>
      </c>
      <c r="AH7" s="24">
        <v>101.98</v>
      </c>
      <c r="AI7" s="24">
        <v>104.54</v>
      </c>
      <c r="AJ7" s="24" t="s">
        <v>102</v>
      </c>
      <c r="AK7" s="24" t="s">
        <v>102</v>
      </c>
      <c r="AL7" s="24">
        <v>0</v>
      </c>
      <c r="AM7" s="24">
        <v>0</v>
      </c>
      <c r="AN7" s="24">
        <v>0</v>
      </c>
      <c r="AO7" s="24" t="s">
        <v>102</v>
      </c>
      <c r="AP7" s="24" t="s">
        <v>102</v>
      </c>
      <c r="AQ7" s="24">
        <v>48.2</v>
      </c>
      <c r="AR7" s="24">
        <v>46.91</v>
      </c>
      <c r="AS7" s="24">
        <v>52.27</v>
      </c>
      <c r="AT7" s="24">
        <v>65.930000000000007</v>
      </c>
      <c r="AU7" s="24" t="s">
        <v>102</v>
      </c>
      <c r="AV7" s="24" t="s">
        <v>102</v>
      </c>
      <c r="AW7" s="24">
        <v>98.91</v>
      </c>
      <c r="AX7" s="24">
        <v>109.17</v>
      </c>
      <c r="AY7" s="24">
        <v>121.91</v>
      </c>
      <c r="AZ7" s="24" t="s">
        <v>102</v>
      </c>
      <c r="BA7" s="24" t="s">
        <v>102</v>
      </c>
      <c r="BB7" s="24">
        <v>46.85</v>
      </c>
      <c r="BC7" s="24">
        <v>44.35</v>
      </c>
      <c r="BD7" s="24">
        <v>41.51</v>
      </c>
      <c r="BE7" s="24">
        <v>44.25</v>
      </c>
      <c r="BF7" s="24" t="s">
        <v>102</v>
      </c>
      <c r="BG7" s="24" t="s">
        <v>102</v>
      </c>
      <c r="BH7" s="24">
        <v>103.66</v>
      </c>
      <c r="BI7" s="24">
        <v>31.81</v>
      </c>
      <c r="BJ7" s="24">
        <v>22.26</v>
      </c>
      <c r="BK7" s="24" t="s">
        <v>102</v>
      </c>
      <c r="BL7" s="24" t="s">
        <v>102</v>
      </c>
      <c r="BM7" s="24">
        <v>1268.6300000000001</v>
      </c>
      <c r="BN7" s="24">
        <v>1283.69</v>
      </c>
      <c r="BO7" s="24">
        <v>1160.22</v>
      </c>
      <c r="BP7" s="24">
        <v>1182.1099999999999</v>
      </c>
      <c r="BQ7" s="24" t="s">
        <v>102</v>
      </c>
      <c r="BR7" s="24" t="s">
        <v>102</v>
      </c>
      <c r="BS7" s="24">
        <v>48.21</v>
      </c>
      <c r="BT7" s="24">
        <v>53.17</v>
      </c>
      <c r="BU7" s="24">
        <v>45.41</v>
      </c>
      <c r="BV7" s="24" t="s">
        <v>102</v>
      </c>
      <c r="BW7" s="24" t="s">
        <v>102</v>
      </c>
      <c r="BX7" s="24">
        <v>82.88</v>
      </c>
      <c r="BY7" s="24">
        <v>82.53</v>
      </c>
      <c r="BZ7" s="24">
        <v>81.81</v>
      </c>
      <c r="CA7" s="24">
        <v>73.78</v>
      </c>
      <c r="CB7" s="24" t="s">
        <v>102</v>
      </c>
      <c r="CC7" s="24" t="s">
        <v>102</v>
      </c>
      <c r="CD7" s="24">
        <v>260.85000000000002</v>
      </c>
      <c r="CE7" s="24">
        <v>237.51</v>
      </c>
      <c r="CF7" s="24">
        <v>269.41000000000003</v>
      </c>
      <c r="CG7" s="24" t="s">
        <v>102</v>
      </c>
      <c r="CH7" s="24" t="s">
        <v>102</v>
      </c>
      <c r="CI7" s="24">
        <v>187.76</v>
      </c>
      <c r="CJ7" s="24">
        <v>190.48</v>
      </c>
      <c r="CK7" s="24">
        <v>193.59</v>
      </c>
      <c r="CL7" s="24">
        <v>220.62</v>
      </c>
      <c r="CM7" s="24" t="s">
        <v>102</v>
      </c>
      <c r="CN7" s="24" t="s">
        <v>102</v>
      </c>
      <c r="CO7" s="24">
        <v>39.840000000000003</v>
      </c>
      <c r="CP7" s="24">
        <v>37.619999999999997</v>
      </c>
      <c r="CQ7" s="24">
        <v>45.42</v>
      </c>
      <c r="CR7" s="24" t="s">
        <v>102</v>
      </c>
      <c r="CS7" s="24" t="s">
        <v>102</v>
      </c>
      <c r="CT7" s="24">
        <v>45.87</v>
      </c>
      <c r="CU7" s="24">
        <v>44.24</v>
      </c>
      <c r="CV7" s="24">
        <v>45.3</v>
      </c>
      <c r="CW7" s="24">
        <v>42.22</v>
      </c>
      <c r="CX7" s="24" t="s">
        <v>102</v>
      </c>
      <c r="CY7" s="24" t="s">
        <v>102</v>
      </c>
      <c r="CZ7" s="24">
        <v>63.29</v>
      </c>
      <c r="DA7" s="24">
        <v>65.069999999999993</v>
      </c>
      <c r="DB7" s="24">
        <v>66.11</v>
      </c>
      <c r="DC7" s="24" t="s">
        <v>102</v>
      </c>
      <c r="DD7" s="24" t="s">
        <v>102</v>
      </c>
      <c r="DE7" s="24">
        <v>87.65</v>
      </c>
      <c r="DF7" s="24">
        <v>88.15</v>
      </c>
      <c r="DG7" s="24">
        <v>88.37</v>
      </c>
      <c r="DH7" s="24">
        <v>85.67</v>
      </c>
      <c r="DI7" s="24" t="s">
        <v>102</v>
      </c>
      <c r="DJ7" s="24" t="s">
        <v>102</v>
      </c>
      <c r="DK7" s="24">
        <v>3.95</v>
      </c>
      <c r="DL7" s="24">
        <v>8.0399999999999991</v>
      </c>
      <c r="DM7" s="24">
        <v>11.69</v>
      </c>
      <c r="DN7" s="24" t="s">
        <v>102</v>
      </c>
      <c r="DO7" s="24" t="s">
        <v>102</v>
      </c>
      <c r="DP7" s="24">
        <v>29.24</v>
      </c>
      <c r="DQ7" s="24">
        <v>31.73</v>
      </c>
      <c r="DR7" s="24">
        <v>32.57</v>
      </c>
      <c r="DS7" s="24">
        <v>28</v>
      </c>
      <c r="DT7" s="24" t="s">
        <v>102</v>
      </c>
      <c r="DU7" s="24" t="s">
        <v>102</v>
      </c>
      <c r="DV7" s="24">
        <v>0</v>
      </c>
      <c r="DW7" s="24">
        <v>0</v>
      </c>
      <c r="DX7" s="24">
        <v>0</v>
      </c>
      <c r="DY7" s="24" t="s">
        <v>102</v>
      </c>
      <c r="DZ7" s="24" t="s">
        <v>102</v>
      </c>
      <c r="EA7" s="24">
        <v>0</v>
      </c>
      <c r="EB7" s="24">
        <v>0</v>
      </c>
      <c r="EC7" s="24">
        <v>0.04</v>
      </c>
      <c r="ED7" s="24">
        <v>0.03</v>
      </c>
      <c r="EE7" s="24" t="s">
        <v>102</v>
      </c>
      <c r="EF7" s="24" t="s">
        <v>102</v>
      </c>
      <c r="EG7" s="24">
        <v>0</v>
      </c>
      <c r="EH7" s="24">
        <v>0</v>
      </c>
      <c r="EI7" s="24">
        <v>0</v>
      </c>
      <c r="EJ7" s="24" t="s">
        <v>102</v>
      </c>
      <c r="EK7" s="24" t="s">
        <v>102</v>
      </c>
      <c r="EL7" s="24">
        <v>0.06</v>
      </c>
      <c r="EM7" s="24">
        <v>0.27</v>
      </c>
      <c r="EN7" s="24">
        <v>0.22</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青山　大樹</cp:lastModifiedBy>
  <cp:lastPrinted>2024-01-23T04:54:29Z</cp:lastPrinted>
  <dcterms:created xsi:type="dcterms:W3CDTF">2023-12-12T00:58:53Z</dcterms:created>
  <dcterms:modified xsi:type="dcterms:W3CDTF">2024-01-23T05:02:11Z</dcterms:modified>
  <cp:category/>
</cp:coreProperties>
</file>