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apollo\01_雲仙市部局\03_財務部\03_財政課\事務分掌によるフォルダ\35各種調査\R5\105公営企業に係る経営比較分析表（令和 ４ 年度決算） の分析等について（照会）\04HPへの公表\02HP掲載資料\"/>
    </mc:Choice>
  </mc:AlternateContent>
  <xr:revisionPtr revIDLastSave="0" documentId="13_ncr:1_{C427FE34-E58A-417A-9F6A-0FA62CB074B5}" xr6:coauthVersionLast="47" xr6:coauthVersionMax="47" xr10:uidLastSave="{00000000-0000-0000-0000-000000000000}"/>
  <workbookProtection workbookAlgorithmName="SHA-512" workbookHashValue="UO49yNNt+8wmbz1Xe6lBo6VIVoQniR4XizXNvjN87yFlCHAJYLMxHM1ttKvcwt+tXWQKpK2IM+pK+2tVb3FH/Q==" workbookSaltValue="smkm+YNLJWpGp+SZ4knbVw==" workbookSpinCount="100000" lockStructure="1"/>
  <bookViews>
    <workbookView xWindow="28680" yWindow="-120" windowWidth="29040" windowHeight="15840" xr2:uid="{00000000-000D-0000-FFFF-FFFF00000000}"/>
  </bookViews>
  <sheets>
    <sheet name="法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E85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AL8" i="4" s="1"/>
  <c r="R6" i="5"/>
  <c r="Q6" i="5"/>
  <c r="P6" i="5"/>
  <c r="O6" i="5"/>
  <c r="N6" i="5"/>
  <c r="M6" i="5"/>
  <c r="L6" i="5"/>
  <c r="K6" i="5"/>
  <c r="P8" i="4" s="1"/>
  <c r="J6" i="5"/>
  <c r="I6" i="5"/>
  <c r="H6" i="5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G85" i="4"/>
  <c r="F85" i="4"/>
  <c r="BB10" i="4"/>
  <c r="AT10" i="4"/>
  <c r="AL10" i="4"/>
  <c r="AD10" i="4"/>
  <c r="W10" i="4"/>
  <c r="P10" i="4"/>
  <c r="I10" i="4"/>
  <c r="B10" i="4"/>
  <c r="BB8" i="4"/>
  <c r="AT8" i="4"/>
  <c r="AD8" i="4"/>
  <c r="W8" i="4"/>
  <c r="I8" i="4"/>
  <c r="B8" i="4"/>
  <c r="B6" i="4"/>
</calcChain>
</file>

<file path=xl/sharedStrings.xml><?xml version="1.0" encoding="utf-8"?>
<sst xmlns="http://schemas.openxmlformats.org/spreadsheetml/2006/main" count="275" uniqueCount="117">
  <si>
    <t>経営比較分析表（令和4年度決算）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</si>
  <si>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</si>
  <si>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</si>
  <si>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</si>
  <si>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</si>
  <si>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</si>
  <si>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</si>
  <si>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</si>
  <si>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</si>
  <si>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</si>
  <si>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</si>
  <si>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</si>
  <si>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</si>
  <si>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</si>
  <si>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</si>
  <si>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</si>
  <si>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</si>
  <si>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</si>
  <si>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</si>
  <si>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</si>
  <si>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</si>
  <si>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</si>
  <si>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</si>
  <si>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令和4年度全国平均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</si>
  <si>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</si>
  <si>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</si>
  <si>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</si>
  <si>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</si>
  <si>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</si>
  <si>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</si>
  <si>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</si>
  <si>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</si>
  <si>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</si>
  <si>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</si>
  <si>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</si>
  <si>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</si>
  <si>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</si>
  <si>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</si>
  <si>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</si>
  <si>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</si>
  <si>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</si>
  <si>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</si>
  <si>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</si>
  <si>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</si>
  <si>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</si>
  <si>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</si>
  <si>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</si>
  <si>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</si>
  <si>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</si>
  <si>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</si>
  <si>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</si>
  <si>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</si>
  <si>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</si>
  <si>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</si>
  <si>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</si>
  <si>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</si>
  <si>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</si>
  <si>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</si>
  <si>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</si>
  <si>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</si>
  <si>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</si>
  <si>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</si>
  <si>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</si>
  <si>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</si>
  <si>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</si>
  <si>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</si>
  <si>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</si>
  <si>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</si>
  <si>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</si>
  <si>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</si>
  <si>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</si>
  <si>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</si>
  <si>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</si>
  <si>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</si>
  <si>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</si>
  <si>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</si>
  <si>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</si>
  <si>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</si>
  <si>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</si>
  <si>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</si>
  <si>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</si>
  <si>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</si>
  <si>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</si>
  <si>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</si>
  <si>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</si>
  <si>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</si>
  <si>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</si>
  <si>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</si>
  <si>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</si>
  <si>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</si>
  <si>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</si>
  <si>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</si>
  <si>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</si>
  <si>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</si>
  <si>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</si>
  <si>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</si>
  <si>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長崎県　雲仙市</t>
  </si>
  <si>
    <t>法適用</t>
  </si>
  <si>
    <t>下水道事業</t>
  </si>
  <si>
    <t>農業集落排水</t>
  </si>
  <si>
    <t>F2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</si>
  <si>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</si>
  <si>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</si>
  <si>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</si>
  <si>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</si>
  <si>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</si>
  <si>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</si>
  <si>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</si>
  <si>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</si>
  <si>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</si>
  <si>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</si>
  <si>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</si>
  <si>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</si>
  <si>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</si>
  <si>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農業集落排水事業は、平成13年度に供用開始している。適正な使用料収入の確保を目指すとともに、資産や財政状況を把握し、地方債元利償還金などの推移を考慮しながら、施設設備の改修・更新を計画的に行う必要がある。
※令和2年度より地方公営企業法適用事業となったため、令和元年度以前のデータは該当数値のあるものであっても本分析表に記載されていない。</t>
    <phoneticPr fontId="4"/>
  </si>
  <si>
    <r>
      <t>　農業集落排水事業は、平成8年から着手しており整備は終了している。処理場施設や管渠の耐用年数は経過していないが、電気設備等については計画的に改修する必要がある</t>
    </r>
    <r>
      <rPr>
        <sz val="11"/>
        <color rgb="FFFF0000"/>
        <rFont val="ＭＳ ゴシック"/>
        <family val="3"/>
        <charset val="128"/>
      </rPr>
      <t>。</t>
    </r>
    <phoneticPr fontId="4"/>
  </si>
  <si>
    <t>　農業集落排水事業は、経費回収率が前年度から改善したものの100％を下回っている状況。使用料で回収すべき経費を全て使用料で賄えていない状況であり、主に市の一般会計からの繰入金にて賄っているもの。
　経営改善のために、今後も適正な使用料の確保を目指すとともに、将来の地方債償還金の負担が増大にならないよう考慮しながら、計画的に施設の更新を行う必要がある。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</si>
</sst>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color rgb="FFFF000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24-4A8F-999B-0545383D61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1920"/>
        <c:axId val="21408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0.25</c:v>
                </c:pt>
                <c:pt idx="3">
                  <c:v>0.05</c:v>
                </c:pt>
                <c:pt idx="4">
                  <c:v>0.03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424-4A8F-999B-0545383D61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1920"/>
        <c:axId val="214084224"/>
      </c:lineChart>
      <c:dateAx>
        <c:axId val="2140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224"/>
        <c:crosses val="autoZero"/>
        <c:auto val="1"/>
        <c:lblOffset val="100"/>
        <c:baseTimeUnit val="years"/>
      </c:dateAx>
      <c:valAx>
        <c:axId val="21408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55.13</c:v>
                </c:pt>
                <c:pt idx="3">
                  <c:v>55.39</c:v>
                </c:pt>
                <c:pt idx="4">
                  <c:v>56.3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D3-4BE5-AD2F-F51A43F01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96320"/>
        <c:axId val="1398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54.83</c:v>
                </c:pt>
                <c:pt idx="3">
                  <c:v>66.53</c:v>
                </c:pt>
                <c:pt idx="4">
                  <c:v>52.35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D3-4BE5-AD2F-F51A43F01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96320"/>
        <c:axId val="139898240"/>
      </c:lineChart>
      <c:dateAx>
        <c:axId val="13989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98240"/>
        <c:crosses val="autoZero"/>
        <c:auto val="1"/>
        <c:lblOffset val="100"/>
        <c:baseTimeUnit val="years"/>
      </c:dateAx>
      <c:valAx>
        <c:axId val="1398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9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84.81</c:v>
                </c:pt>
                <c:pt idx="3">
                  <c:v>85.76</c:v>
                </c:pt>
                <c:pt idx="4">
                  <c:v>85.85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80-4FB8-8F8D-9E0537E414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08384"/>
        <c:axId val="20221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84.7</c:v>
                </c:pt>
                <c:pt idx="3">
                  <c:v>84.67</c:v>
                </c:pt>
                <c:pt idx="4">
                  <c:v>84.39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980-4FB8-8F8D-9E0537E414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08384"/>
        <c:axId val="202210304"/>
      </c:lineChart>
      <c:dateAx>
        <c:axId val="2022083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10304"/>
        <c:crosses val="autoZero"/>
        <c:auto val="1"/>
        <c:lblOffset val="100"/>
        <c:baseTimeUnit val="years"/>
      </c:dateAx>
      <c:valAx>
        <c:axId val="20221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08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124.69</c:v>
                </c:pt>
                <c:pt idx="3">
                  <c:v>117.5</c:v>
                </c:pt>
                <c:pt idx="4">
                  <c:v>134.93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39-4EF8-9C5D-BB9C825778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880"/>
        <c:axId val="218299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106.37</c:v>
                </c:pt>
                <c:pt idx="3">
                  <c:v>106.07</c:v>
                </c:pt>
                <c:pt idx="4">
                  <c:v>105.5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C39-4EF8-9C5D-BB9C825778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880"/>
        <c:axId val="218299008"/>
      </c:lineChart>
      <c:dateAx>
        <c:axId val="2176108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008"/>
        <c:crosses val="autoZero"/>
        <c:auto val="1"/>
        <c:lblOffset val="100"/>
        <c:baseTimeUnit val="years"/>
      </c:dateAx>
      <c:valAx>
        <c:axId val="218299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4.7300000000000004</c:v>
                </c:pt>
                <c:pt idx="3">
                  <c:v>9.4600000000000009</c:v>
                </c:pt>
                <c:pt idx="4">
                  <c:v>12.61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5F-4D64-A6CA-AA65D88766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672"/>
        <c:axId val="73230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20.34</c:v>
                </c:pt>
                <c:pt idx="3">
                  <c:v>21.85</c:v>
                </c:pt>
                <c:pt idx="4">
                  <c:v>25.19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5F-4D64-A6CA-AA65D88766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672"/>
        <c:axId val="73230592"/>
      </c:lineChart>
      <c:dateAx>
        <c:axId val="732286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592"/>
        <c:crosses val="autoZero"/>
        <c:auto val="1"/>
        <c:lblOffset val="100"/>
        <c:baseTimeUnit val="years"/>
      </c:dateAx>
      <c:valAx>
        <c:axId val="73230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データ!$DT$6:$DX$6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C0-4C8A-BDFF-1559133B36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0576"/>
        <c:axId val="73242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4C0-4C8A-BDFF-1559133B36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0576"/>
        <c:axId val="73242496"/>
      </c:lineChart>
      <c:dateAx>
        <c:axId val="732405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2496"/>
        <c:crosses val="autoZero"/>
        <c:auto val="1"/>
        <c:lblOffset val="100"/>
        <c:baseTimeUnit val="years"/>
      </c:dateAx>
      <c:valAx>
        <c:axId val="73242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0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データ!$AJ$6:$AN$6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56-4A88-B135-DD7D8E28C7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6320"/>
        <c:axId val="73258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139.02000000000001</c:v>
                </c:pt>
                <c:pt idx="3">
                  <c:v>132.04</c:v>
                </c:pt>
                <c:pt idx="4">
                  <c:v>145.43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F56-4A88-B135-DD7D8E28C7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6320"/>
        <c:axId val="73258496"/>
      </c:lineChart>
      <c:dateAx>
        <c:axId val="7325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8496"/>
        <c:crosses val="autoZero"/>
        <c:auto val="1"/>
        <c:lblOffset val="100"/>
        <c:baseTimeUnit val="years"/>
      </c:dateAx>
      <c:valAx>
        <c:axId val="73258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72.400000000000006</c:v>
                </c:pt>
                <c:pt idx="3">
                  <c:v>73.64</c:v>
                </c:pt>
                <c:pt idx="4">
                  <c:v>66.400000000000006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F8-491E-A256-4C93B28837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29.13</c:v>
                </c:pt>
                <c:pt idx="3">
                  <c:v>35.69</c:v>
                </c:pt>
                <c:pt idx="4">
                  <c:v>38.4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EF8-491E-A256-4C93B28837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8224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8224"/>
        <c:crosses val="autoZero"/>
        <c:auto val="1"/>
        <c:lblOffset val="100"/>
        <c:baseTimeUnit val="years"/>
      </c:dateAx>
      <c:valAx>
        <c:axId val="7334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58.77</c:v>
                </c:pt>
                <c:pt idx="3">
                  <c:v>17.59</c:v>
                </c:pt>
                <c:pt idx="4">
                  <c:v>12.64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E7-4F9D-B27D-594373B130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6144"/>
        <c:axId val="73368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867.83</c:v>
                </c:pt>
                <c:pt idx="3">
                  <c:v>791.76</c:v>
                </c:pt>
                <c:pt idx="4">
                  <c:v>900.82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BE7-4F9D-B27D-594373B130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6144"/>
        <c:axId val="73368320"/>
      </c:lineChart>
      <c:dateAx>
        <c:axId val="73366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8320"/>
        <c:crosses val="autoZero"/>
        <c:auto val="1"/>
        <c:lblOffset val="100"/>
        <c:baseTimeUnit val="years"/>
      </c:dateAx>
      <c:valAx>
        <c:axId val="73368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6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93.34</c:v>
                </c:pt>
                <c:pt idx="3">
                  <c:v>96.23</c:v>
                </c:pt>
                <c:pt idx="4">
                  <c:v>96.77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76-4FC9-AF0D-184E36A8AB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4432"/>
        <c:axId val="748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57.08</c:v>
                </c:pt>
                <c:pt idx="3">
                  <c:v>56.26</c:v>
                </c:pt>
                <c:pt idx="4">
                  <c:v>52.94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76-4FC9-AF0D-184E36A8AB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4432"/>
        <c:axId val="74809728"/>
      </c:lineChart>
      <c:dateAx>
        <c:axId val="733944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4809728"/>
        <c:crosses val="autoZero"/>
        <c:auto val="1"/>
        <c:lblOffset val="100"/>
        <c:baseTimeUnit val="years"/>
      </c:dateAx>
      <c:valAx>
        <c:axId val="748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4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153.96</c:v>
                </c:pt>
                <c:pt idx="3">
                  <c:v>150.1</c:v>
                </c:pt>
                <c:pt idx="4">
                  <c:v>150.13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51-4DD1-8CA3-11BB82D631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63936"/>
        <c:axId val="139874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274.99</c:v>
                </c:pt>
                <c:pt idx="3">
                  <c:v>282.08999999999997</c:v>
                </c:pt>
                <c:pt idx="4">
                  <c:v>303.27999999999997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F51-4DD1-8CA3-11BB82D631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63936"/>
        <c:axId val="139874304"/>
      </c:lineChart>
      <c:dateAx>
        <c:axId val="139863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4304"/>
        <c:crosses val="autoZero"/>
        <c:auto val="1"/>
        <c:lblOffset val="100"/>
        <c:baseTimeUnit val="years"/>
      </c:dateAx>
      <c:valAx>
        <c:axId val="139874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63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【103.61】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【133.62】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【36.94】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【809.19】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【87.30】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【52.55】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【273.68】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【57.02】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【27.11】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5"/>
  <sheetViews>
    <sheetView showGridLines="0" tabSelected="1" zoomScale="80" zoomScaleNormal="80" workbookViewId="0">
      <selection activeCell="CD25" sqref="CD25"/>
    </sheetView>
  </sheetViews>
  <sheetFormatPr defaultColWidth="2.6640625" defaultRowHeight="13.2" x14ac:dyDescent="0.2"/>
  <cols>
    <col min="1" max="1" width="2.6640625" customWidth="1"/>
    <col min="2" max="62" width="3.77734375" customWidth="1"/>
    <col min="64" max="78" width="3.109375" customWidth="1"/>
    <col min="79" max="79" width="4.44140625" bestFit="1" customWidth="1"/>
    <col min="81" max="82" width="4.44140625" bestFit="1" customWidth="1"/>
  </cols>
  <sheetData>
    <row r="1" spans="1:78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2">
      <c r="A2" s="2"/>
      <c r="B2" s="29" t="s">
        <v>0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</row>
    <row r="3" spans="1:78" ht="9.75" customHeight="1" x14ac:dyDescent="0.2">
      <c r="A3" s="2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</row>
    <row r="4" spans="1:78" ht="9.75" customHeight="1" x14ac:dyDescent="0.2">
      <c r="A4" s="2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</row>
    <row r="5" spans="1:78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2">
      <c r="A6" s="2"/>
      <c r="B6" s="30" t="str">
        <f>データ!H6</f>
        <v>長崎県　雲仙市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2">
      <c r="A7" s="2"/>
      <c r="B7" s="31" t="s">
        <v>1</v>
      </c>
      <c r="C7" s="31"/>
      <c r="D7" s="31"/>
      <c r="E7" s="31"/>
      <c r="F7" s="31"/>
      <c r="G7" s="31"/>
      <c r="H7" s="31"/>
      <c r="I7" s="31" t="s">
        <v>2</v>
      </c>
      <c r="J7" s="31"/>
      <c r="K7" s="31"/>
      <c r="L7" s="31"/>
      <c r="M7" s="31"/>
      <c r="N7" s="31"/>
      <c r="O7" s="31"/>
      <c r="P7" s="31" t="s">
        <v>3</v>
      </c>
      <c r="Q7" s="31"/>
      <c r="R7" s="31"/>
      <c r="S7" s="31"/>
      <c r="T7" s="31"/>
      <c r="U7" s="31"/>
      <c r="V7" s="31"/>
      <c r="W7" s="31" t="s">
        <v>4</v>
      </c>
      <c r="X7" s="31"/>
      <c r="Y7" s="31"/>
      <c r="Z7" s="31"/>
      <c r="AA7" s="31"/>
      <c r="AB7" s="31"/>
      <c r="AC7" s="31"/>
      <c r="AD7" s="31" t="s">
        <v>5</v>
      </c>
      <c r="AE7" s="31"/>
      <c r="AF7" s="31"/>
      <c r="AG7" s="31"/>
      <c r="AH7" s="31"/>
      <c r="AI7" s="31"/>
      <c r="AJ7" s="31"/>
      <c r="AK7" s="3"/>
      <c r="AL7" s="31" t="s">
        <v>6</v>
      </c>
      <c r="AM7" s="31"/>
      <c r="AN7" s="31"/>
      <c r="AO7" s="31"/>
      <c r="AP7" s="31"/>
      <c r="AQ7" s="31"/>
      <c r="AR7" s="31"/>
      <c r="AS7" s="31"/>
      <c r="AT7" s="31" t="s">
        <v>7</v>
      </c>
      <c r="AU7" s="31"/>
      <c r="AV7" s="31"/>
      <c r="AW7" s="31"/>
      <c r="AX7" s="31"/>
      <c r="AY7" s="31"/>
      <c r="AZ7" s="31"/>
      <c r="BA7" s="31"/>
      <c r="BB7" s="31" t="s">
        <v>8</v>
      </c>
      <c r="BC7" s="31"/>
      <c r="BD7" s="31"/>
      <c r="BE7" s="31"/>
      <c r="BF7" s="31"/>
      <c r="BG7" s="31"/>
      <c r="BH7" s="31"/>
      <c r="BI7" s="31"/>
      <c r="BJ7" s="3"/>
      <c r="BK7" s="3"/>
      <c r="BL7" s="32" t="s">
        <v>9</v>
      </c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4"/>
    </row>
    <row r="8" spans="1:78" ht="18.75" customHeight="1" x14ac:dyDescent="0.2">
      <c r="A8" s="2"/>
      <c r="B8" s="40" t="str">
        <f>データ!I6</f>
        <v>法適用</v>
      </c>
      <c r="C8" s="40"/>
      <c r="D8" s="40"/>
      <c r="E8" s="40"/>
      <c r="F8" s="40"/>
      <c r="G8" s="40"/>
      <c r="H8" s="40"/>
      <c r="I8" s="40" t="str">
        <f>データ!J6</f>
        <v>下水道事業</v>
      </c>
      <c r="J8" s="40"/>
      <c r="K8" s="40"/>
      <c r="L8" s="40"/>
      <c r="M8" s="40"/>
      <c r="N8" s="40"/>
      <c r="O8" s="40"/>
      <c r="P8" s="40" t="str">
        <f>データ!K6</f>
        <v>農業集落排水</v>
      </c>
      <c r="Q8" s="40"/>
      <c r="R8" s="40"/>
      <c r="S8" s="40"/>
      <c r="T8" s="40"/>
      <c r="U8" s="40"/>
      <c r="V8" s="40"/>
      <c r="W8" s="40" t="str">
        <f>データ!L6</f>
        <v>F2</v>
      </c>
      <c r="X8" s="40"/>
      <c r="Y8" s="40"/>
      <c r="Z8" s="40"/>
      <c r="AA8" s="40"/>
      <c r="AB8" s="40"/>
      <c r="AC8" s="40"/>
      <c r="AD8" s="41" t="str">
        <f>データ!$M$6</f>
        <v>非設置</v>
      </c>
      <c r="AE8" s="41"/>
      <c r="AF8" s="41"/>
      <c r="AG8" s="41"/>
      <c r="AH8" s="41"/>
      <c r="AI8" s="41"/>
      <c r="AJ8" s="41"/>
      <c r="AK8" s="3"/>
      <c r="AL8" s="42">
        <f>データ!S6</f>
        <v>41829</v>
      </c>
      <c r="AM8" s="42"/>
      <c r="AN8" s="42"/>
      <c r="AO8" s="42"/>
      <c r="AP8" s="42"/>
      <c r="AQ8" s="42"/>
      <c r="AR8" s="42"/>
      <c r="AS8" s="42"/>
      <c r="AT8" s="35">
        <f>データ!T6</f>
        <v>214.31</v>
      </c>
      <c r="AU8" s="35"/>
      <c r="AV8" s="35"/>
      <c r="AW8" s="35"/>
      <c r="AX8" s="35"/>
      <c r="AY8" s="35"/>
      <c r="AZ8" s="35"/>
      <c r="BA8" s="35"/>
      <c r="BB8" s="35">
        <f>データ!U6</f>
        <v>195.18</v>
      </c>
      <c r="BC8" s="35"/>
      <c r="BD8" s="35"/>
      <c r="BE8" s="35"/>
      <c r="BF8" s="35"/>
      <c r="BG8" s="35"/>
      <c r="BH8" s="35"/>
      <c r="BI8" s="35"/>
      <c r="BJ8" s="3"/>
      <c r="BK8" s="3"/>
      <c r="BL8" s="36" t="s">
        <v>10</v>
      </c>
      <c r="BM8" s="37"/>
      <c r="BN8" s="38" t="s">
        <v>11</v>
      </c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9"/>
    </row>
    <row r="9" spans="1:78" ht="18.75" customHeight="1" x14ac:dyDescent="0.2">
      <c r="A9" s="2"/>
      <c r="B9" s="31" t="s">
        <v>12</v>
      </c>
      <c r="C9" s="31"/>
      <c r="D9" s="31"/>
      <c r="E9" s="31"/>
      <c r="F9" s="31"/>
      <c r="G9" s="31"/>
      <c r="H9" s="31"/>
      <c r="I9" s="31" t="s">
        <v>13</v>
      </c>
      <c r="J9" s="31"/>
      <c r="K9" s="31"/>
      <c r="L9" s="31"/>
      <c r="M9" s="31"/>
      <c r="N9" s="31"/>
      <c r="O9" s="31"/>
      <c r="P9" s="31" t="s">
        <v>14</v>
      </c>
      <c r="Q9" s="31"/>
      <c r="R9" s="31"/>
      <c r="S9" s="31"/>
      <c r="T9" s="31"/>
      <c r="U9" s="31"/>
      <c r="V9" s="31"/>
      <c r="W9" s="31" t="s">
        <v>15</v>
      </c>
      <c r="X9" s="31"/>
      <c r="Y9" s="31"/>
      <c r="Z9" s="31"/>
      <c r="AA9" s="31"/>
      <c r="AB9" s="31"/>
      <c r="AC9" s="31"/>
      <c r="AD9" s="31" t="s">
        <v>16</v>
      </c>
      <c r="AE9" s="31"/>
      <c r="AF9" s="31"/>
      <c r="AG9" s="31"/>
      <c r="AH9" s="31"/>
      <c r="AI9" s="31"/>
      <c r="AJ9" s="31"/>
      <c r="AK9" s="3"/>
      <c r="AL9" s="31" t="s">
        <v>17</v>
      </c>
      <c r="AM9" s="31"/>
      <c r="AN9" s="31"/>
      <c r="AO9" s="31"/>
      <c r="AP9" s="31"/>
      <c r="AQ9" s="31"/>
      <c r="AR9" s="31"/>
      <c r="AS9" s="31"/>
      <c r="AT9" s="31" t="s">
        <v>18</v>
      </c>
      <c r="AU9" s="31"/>
      <c r="AV9" s="31"/>
      <c r="AW9" s="31"/>
      <c r="AX9" s="31"/>
      <c r="AY9" s="31"/>
      <c r="AZ9" s="31"/>
      <c r="BA9" s="31"/>
      <c r="BB9" s="31" t="s">
        <v>19</v>
      </c>
      <c r="BC9" s="31"/>
      <c r="BD9" s="31"/>
      <c r="BE9" s="31"/>
      <c r="BF9" s="31"/>
      <c r="BG9" s="31"/>
      <c r="BH9" s="31"/>
      <c r="BI9" s="31"/>
      <c r="BJ9" s="3"/>
      <c r="BK9" s="3"/>
      <c r="BL9" s="43" t="s">
        <v>20</v>
      </c>
      <c r="BM9" s="44"/>
      <c r="BN9" s="51" t="s">
        <v>21</v>
      </c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2"/>
    </row>
    <row r="10" spans="1:78" ht="18.75" customHeight="1" x14ac:dyDescent="0.2">
      <c r="A10" s="2"/>
      <c r="B10" s="35" t="str">
        <f>データ!N6</f>
        <v>-</v>
      </c>
      <c r="C10" s="35"/>
      <c r="D10" s="35"/>
      <c r="E10" s="35"/>
      <c r="F10" s="35"/>
      <c r="G10" s="35"/>
      <c r="H10" s="35"/>
      <c r="I10" s="35">
        <f>データ!O6</f>
        <v>72.19</v>
      </c>
      <c r="J10" s="35"/>
      <c r="K10" s="35"/>
      <c r="L10" s="35"/>
      <c r="M10" s="35"/>
      <c r="N10" s="35"/>
      <c r="O10" s="35"/>
      <c r="P10" s="35">
        <f>データ!P6</f>
        <v>12.77</v>
      </c>
      <c r="Q10" s="35"/>
      <c r="R10" s="35"/>
      <c r="S10" s="35"/>
      <c r="T10" s="35"/>
      <c r="U10" s="35"/>
      <c r="V10" s="35"/>
      <c r="W10" s="35">
        <f>データ!Q6</f>
        <v>99.59</v>
      </c>
      <c r="X10" s="35"/>
      <c r="Y10" s="35"/>
      <c r="Z10" s="35"/>
      <c r="AA10" s="35"/>
      <c r="AB10" s="35"/>
      <c r="AC10" s="35"/>
      <c r="AD10" s="42">
        <f>データ!R6</f>
        <v>3080</v>
      </c>
      <c r="AE10" s="42"/>
      <c r="AF10" s="42"/>
      <c r="AG10" s="42"/>
      <c r="AH10" s="42"/>
      <c r="AI10" s="42"/>
      <c r="AJ10" s="42"/>
      <c r="AK10" s="2"/>
      <c r="AL10" s="42">
        <f>データ!V6</f>
        <v>5292</v>
      </c>
      <c r="AM10" s="42"/>
      <c r="AN10" s="42"/>
      <c r="AO10" s="42"/>
      <c r="AP10" s="42"/>
      <c r="AQ10" s="42"/>
      <c r="AR10" s="42"/>
      <c r="AS10" s="42"/>
      <c r="AT10" s="35">
        <f>データ!W6</f>
        <v>1.32</v>
      </c>
      <c r="AU10" s="35"/>
      <c r="AV10" s="35"/>
      <c r="AW10" s="35"/>
      <c r="AX10" s="35"/>
      <c r="AY10" s="35"/>
      <c r="AZ10" s="35"/>
      <c r="BA10" s="35"/>
      <c r="BB10" s="35">
        <f>データ!X6</f>
        <v>4009.09</v>
      </c>
      <c r="BC10" s="35"/>
      <c r="BD10" s="35"/>
      <c r="BE10" s="35"/>
      <c r="BF10" s="35"/>
      <c r="BG10" s="35"/>
      <c r="BH10" s="35"/>
      <c r="BI10" s="35"/>
      <c r="BJ10" s="2"/>
      <c r="BK10" s="2"/>
      <c r="BL10" s="53" t="s">
        <v>22</v>
      </c>
      <c r="BM10" s="54"/>
      <c r="BN10" s="55" t="s">
        <v>23</v>
      </c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6"/>
    </row>
    <row r="11" spans="1:78" ht="9.7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7" t="s">
        <v>24</v>
      </c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</row>
    <row r="12" spans="1:78" ht="9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</row>
    <row r="13" spans="1:78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</row>
    <row r="14" spans="1:78" ht="13.5" customHeight="1" x14ac:dyDescent="0.2">
      <c r="A14" s="2"/>
      <c r="B14" s="59" t="s">
        <v>25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1"/>
      <c r="BK14" s="2"/>
      <c r="BL14" s="45" t="s">
        <v>26</v>
      </c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7"/>
    </row>
    <row r="15" spans="1:78" ht="13.5" customHeight="1" x14ac:dyDescent="0.2">
      <c r="A15" s="2"/>
      <c r="B15" s="62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4"/>
      <c r="BK15" s="2"/>
      <c r="BL15" s="48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50"/>
    </row>
    <row r="16" spans="1:78" ht="13.5" customHeight="1" x14ac:dyDescent="0.2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65" t="s">
        <v>116</v>
      </c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7"/>
    </row>
    <row r="17" spans="1:78" ht="13.5" customHeight="1" x14ac:dyDescent="0.2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65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7"/>
    </row>
    <row r="18" spans="1:78" ht="13.5" customHeight="1" x14ac:dyDescent="0.2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65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7"/>
    </row>
    <row r="19" spans="1:78" ht="13.5" customHeight="1" x14ac:dyDescent="0.2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65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7"/>
    </row>
    <row r="20" spans="1:78" ht="13.5" customHeight="1" x14ac:dyDescent="0.2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65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7"/>
    </row>
    <row r="21" spans="1:78" ht="13.5" customHeight="1" x14ac:dyDescent="0.2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65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7"/>
    </row>
    <row r="22" spans="1:78" ht="13.5" customHeight="1" x14ac:dyDescent="0.2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65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7"/>
    </row>
    <row r="23" spans="1:78" ht="13.5" customHeight="1" x14ac:dyDescent="0.2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65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7"/>
    </row>
    <row r="24" spans="1:78" ht="13.5" customHeight="1" x14ac:dyDescent="0.2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65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7"/>
    </row>
    <row r="25" spans="1:78" ht="13.5" customHeight="1" x14ac:dyDescent="0.2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65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7"/>
    </row>
    <row r="26" spans="1:78" ht="13.5" customHeight="1" x14ac:dyDescent="0.2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65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7"/>
    </row>
    <row r="27" spans="1:78" ht="13.5" customHeight="1" x14ac:dyDescent="0.2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65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7"/>
    </row>
    <row r="28" spans="1:78" ht="13.5" customHeight="1" x14ac:dyDescent="0.2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65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7"/>
    </row>
    <row r="29" spans="1:78" ht="13.5" customHeight="1" x14ac:dyDescent="0.2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65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7"/>
    </row>
    <row r="30" spans="1:78" ht="13.5" customHeight="1" x14ac:dyDescent="0.2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65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7"/>
    </row>
    <row r="31" spans="1:78" ht="13.5" customHeight="1" x14ac:dyDescent="0.2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65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7"/>
    </row>
    <row r="32" spans="1:78" ht="13.5" customHeight="1" x14ac:dyDescent="0.2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65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7"/>
    </row>
    <row r="33" spans="1:78" ht="13.5" customHeight="1" x14ac:dyDescent="0.2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65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7"/>
    </row>
    <row r="34" spans="1:78" ht="13.5" customHeight="1" x14ac:dyDescent="0.2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65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7"/>
    </row>
    <row r="35" spans="1:78" ht="13.5" customHeight="1" x14ac:dyDescent="0.2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65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7"/>
    </row>
    <row r="36" spans="1:78" ht="13.5" customHeight="1" x14ac:dyDescent="0.2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65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7"/>
    </row>
    <row r="37" spans="1:78" ht="13.5" customHeight="1" x14ac:dyDescent="0.2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65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7"/>
    </row>
    <row r="38" spans="1:78" ht="13.5" customHeight="1" x14ac:dyDescent="0.2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65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7"/>
    </row>
    <row r="39" spans="1:78" ht="13.5" customHeight="1" x14ac:dyDescent="0.2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65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7"/>
    </row>
    <row r="40" spans="1:78" ht="13.5" customHeight="1" x14ac:dyDescent="0.2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65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7"/>
    </row>
    <row r="41" spans="1:78" ht="13.5" customHeight="1" x14ac:dyDescent="0.2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65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7"/>
    </row>
    <row r="42" spans="1:78" ht="13.5" customHeight="1" x14ac:dyDescent="0.2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65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7"/>
    </row>
    <row r="43" spans="1:78" ht="13.5" customHeight="1" x14ac:dyDescent="0.2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65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7"/>
    </row>
    <row r="44" spans="1:78" ht="13.5" customHeight="1" x14ac:dyDescent="0.2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68"/>
      <c r="BM44" s="69"/>
      <c r="BN44" s="69"/>
      <c r="BO44" s="69"/>
      <c r="BP44" s="69"/>
      <c r="BQ44" s="69"/>
      <c r="BR44" s="69"/>
      <c r="BS44" s="69"/>
      <c r="BT44" s="69"/>
      <c r="BU44" s="69"/>
      <c r="BV44" s="69"/>
      <c r="BW44" s="69"/>
      <c r="BX44" s="69"/>
      <c r="BY44" s="69"/>
      <c r="BZ44" s="70"/>
    </row>
    <row r="45" spans="1:78" ht="13.5" customHeight="1" x14ac:dyDescent="0.2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45" t="s">
        <v>27</v>
      </c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7"/>
    </row>
    <row r="46" spans="1:78" ht="13.5" customHeight="1" x14ac:dyDescent="0.2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8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50"/>
    </row>
    <row r="47" spans="1:78" ht="13.5" customHeight="1" x14ac:dyDescent="0.2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65" t="s">
        <v>115</v>
      </c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7"/>
    </row>
    <row r="48" spans="1:78" ht="13.5" customHeight="1" x14ac:dyDescent="0.2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65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7"/>
    </row>
    <row r="49" spans="1:78" ht="13.5" customHeight="1" x14ac:dyDescent="0.2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65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7"/>
    </row>
    <row r="50" spans="1:78" ht="13.5" customHeight="1" x14ac:dyDescent="0.2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65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7"/>
    </row>
    <row r="51" spans="1:78" ht="13.5" customHeight="1" x14ac:dyDescent="0.2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65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7"/>
    </row>
    <row r="52" spans="1:78" ht="13.5" customHeight="1" x14ac:dyDescent="0.2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65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67"/>
    </row>
    <row r="53" spans="1:78" ht="13.5" customHeight="1" x14ac:dyDescent="0.2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65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7"/>
    </row>
    <row r="54" spans="1:78" ht="13.5" customHeight="1" x14ac:dyDescent="0.2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65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7"/>
    </row>
    <row r="55" spans="1:78" ht="13.5" customHeight="1" x14ac:dyDescent="0.2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65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7"/>
    </row>
    <row r="56" spans="1:78" ht="13.5" customHeight="1" x14ac:dyDescent="0.2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65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66"/>
      <c r="BZ56" s="67"/>
    </row>
    <row r="57" spans="1:78" ht="13.5" customHeight="1" x14ac:dyDescent="0.2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65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/>
      <c r="BY57" s="66"/>
      <c r="BZ57" s="67"/>
    </row>
    <row r="58" spans="1:78" ht="13.5" customHeight="1" x14ac:dyDescent="0.2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65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7"/>
    </row>
    <row r="59" spans="1:78" ht="13.5" customHeight="1" x14ac:dyDescent="0.2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65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6"/>
      <c r="BY59" s="66"/>
      <c r="BZ59" s="67"/>
    </row>
    <row r="60" spans="1:78" ht="13.5" customHeight="1" x14ac:dyDescent="0.2">
      <c r="A60" s="2"/>
      <c r="B60" s="62" t="s">
        <v>28</v>
      </c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4"/>
      <c r="BK60" s="2"/>
      <c r="BL60" s="65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/>
      <c r="BY60" s="66"/>
      <c r="BZ60" s="67"/>
    </row>
    <row r="61" spans="1:78" ht="13.5" customHeight="1" x14ac:dyDescent="0.2">
      <c r="A61" s="2"/>
      <c r="B61" s="62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4"/>
      <c r="BK61" s="2"/>
      <c r="BL61" s="65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6"/>
      <c r="BY61" s="66"/>
      <c r="BZ61" s="67"/>
    </row>
    <row r="62" spans="1:78" ht="13.5" customHeight="1" x14ac:dyDescent="0.2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65"/>
      <c r="BM62" s="66"/>
      <c r="BN62" s="66"/>
      <c r="BO62" s="66"/>
      <c r="BP62" s="66"/>
      <c r="BQ62" s="66"/>
      <c r="BR62" s="66"/>
      <c r="BS62" s="66"/>
      <c r="BT62" s="66"/>
      <c r="BU62" s="66"/>
      <c r="BV62" s="66"/>
      <c r="BW62" s="66"/>
      <c r="BX62" s="66"/>
      <c r="BY62" s="66"/>
      <c r="BZ62" s="67"/>
    </row>
    <row r="63" spans="1:78" ht="13.5" customHeight="1" x14ac:dyDescent="0.2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68"/>
      <c r="BM63" s="69"/>
      <c r="BN63" s="69"/>
      <c r="BO63" s="69"/>
      <c r="BP63" s="69"/>
      <c r="BQ63" s="69"/>
      <c r="BR63" s="69"/>
      <c r="BS63" s="69"/>
      <c r="BT63" s="69"/>
      <c r="BU63" s="69"/>
      <c r="BV63" s="69"/>
      <c r="BW63" s="69"/>
      <c r="BX63" s="69"/>
      <c r="BY63" s="69"/>
      <c r="BZ63" s="70"/>
    </row>
    <row r="64" spans="1:78" ht="13.5" customHeight="1" x14ac:dyDescent="0.2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45" t="s">
        <v>29</v>
      </c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7"/>
    </row>
    <row r="65" spans="1:78" ht="13.5" customHeight="1" x14ac:dyDescent="0.2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8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50"/>
    </row>
    <row r="66" spans="1:78" ht="13.5" customHeight="1" x14ac:dyDescent="0.2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65" t="s">
        <v>114</v>
      </c>
      <c r="BM66" s="66"/>
      <c r="BN66" s="66"/>
      <c r="BO66" s="66"/>
      <c r="BP66" s="66"/>
      <c r="BQ66" s="66"/>
      <c r="BR66" s="66"/>
      <c r="BS66" s="66"/>
      <c r="BT66" s="66"/>
      <c r="BU66" s="66"/>
      <c r="BV66" s="66"/>
      <c r="BW66" s="66"/>
      <c r="BX66" s="66"/>
      <c r="BY66" s="66"/>
      <c r="BZ66" s="67"/>
    </row>
    <row r="67" spans="1:78" ht="13.5" customHeight="1" x14ac:dyDescent="0.2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65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66"/>
      <c r="BY67" s="66"/>
      <c r="BZ67" s="67"/>
    </row>
    <row r="68" spans="1:78" ht="13.5" customHeight="1" x14ac:dyDescent="0.2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65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6"/>
      <c r="BX68" s="66"/>
      <c r="BY68" s="66"/>
      <c r="BZ68" s="67"/>
    </row>
    <row r="69" spans="1:78" ht="13.5" customHeight="1" x14ac:dyDescent="0.2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65"/>
      <c r="BM69" s="66"/>
      <c r="BN69" s="66"/>
      <c r="BO69" s="66"/>
      <c r="BP69" s="66"/>
      <c r="BQ69" s="66"/>
      <c r="BR69" s="66"/>
      <c r="BS69" s="66"/>
      <c r="BT69" s="66"/>
      <c r="BU69" s="66"/>
      <c r="BV69" s="66"/>
      <c r="BW69" s="66"/>
      <c r="BX69" s="66"/>
      <c r="BY69" s="66"/>
      <c r="BZ69" s="67"/>
    </row>
    <row r="70" spans="1:78" ht="13.5" customHeight="1" x14ac:dyDescent="0.2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65"/>
      <c r="BM70" s="66"/>
      <c r="BN70" s="66"/>
      <c r="BO70" s="66"/>
      <c r="BP70" s="66"/>
      <c r="BQ70" s="66"/>
      <c r="BR70" s="66"/>
      <c r="BS70" s="66"/>
      <c r="BT70" s="66"/>
      <c r="BU70" s="66"/>
      <c r="BV70" s="66"/>
      <c r="BW70" s="66"/>
      <c r="BX70" s="66"/>
      <c r="BY70" s="66"/>
      <c r="BZ70" s="67"/>
    </row>
    <row r="71" spans="1:78" ht="13.5" customHeight="1" x14ac:dyDescent="0.2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65"/>
      <c r="BM71" s="66"/>
      <c r="BN71" s="66"/>
      <c r="BO71" s="66"/>
      <c r="BP71" s="66"/>
      <c r="BQ71" s="66"/>
      <c r="BR71" s="66"/>
      <c r="BS71" s="66"/>
      <c r="BT71" s="66"/>
      <c r="BU71" s="66"/>
      <c r="BV71" s="66"/>
      <c r="BW71" s="66"/>
      <c r="BX71" s="66"/>
      <c r="BY71" s="66"/>
      <c r="BZ71" s="67"/>
    </row>
    <row r="72" spans="1:78" ht="13.5" customHeight="1" x14ac:dyDescent="0.2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65"/>
      <c r="BM72" s="66"/>
      <c r="BN72" s="66"/>
      <c r="BO72" s="66"/>
      <c r="BP72" s="66"/>
      <c r="BQ72" s="66"/>
      <c r="BR72" s="66"/>
      <c r="BS72" s="66"/>
      <c r="BT72" s="66"/>
      <c r="BU72" s="66"/>
      <c r="BV72" s="66"/>
      <c r="BW72" s="66"/>
      <c r="BX72" s="66"/>
      <c r="BY72" s="66"/>
      <c r="BZ72" s="67"/>
    </row>
    <row r="73" spans="1:78" ht="13.5" customHeight="1" x14ac:dyDescent="0.2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65"/>
      <c r="BM73" s="66"/>
      <c r="BN73" s="66"/>
      <c r="BO73" s="66"/>
      <c r="BP73" s="66"/>
      <c r="BQ73" s="66"/>
      <c r="BR73" s="66"/>
      <c r="BS73" s="66"/>
      <c r="BT73" s="66"/>
      <c r="BU73" s="66"/>
      <c r="BV73" s="66"/>
      <c r="BW73" s="66"/>
      <c r="BX73" s="66"/>
      <c r="BY73" s="66"/>
      <c r="BZ73" s="67"/>
    </row>
    <row r="74" spans="1:78" ht="13.5" customHeight="1" x14ac:dyDescent="0.2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65"/>
      <c r="BM74" s="66"/>
      <c r="BN74" s="66"/>
      <c r="BO74" s="66"/>
      <c r="BP74" s="66"/>
      <c r="BQ74" s="66"/>
      <c r="BR74" s="66"/>
      <c r="BS74" s="66"/>
      <c r="BT74" s="66"/>
      <c r="BU74" s="66"/>
      <c r="BV74" s="66"/>
      <c r="BW74" s="66"/>
      <c r="BX74" s="66"/>
      <c r="BY74" s="66"/>
      <c r="BZ74" s="67"/>
    </row>
    <row r="75" spans="1:78" ht="13.5" customHeight="1" x14ac:dyDescent="0.2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65"/>
      <c r="BM75" s="66"/>
      <c r="BN75" s="66"/>
      <c r="BO75" s="66"/>
      <c r="BP75" s="66"/>
      <c r="BQ75" s="66"/>
      <c r="BR75" s="66"/>
      <c r="BS75" s="66"/>
      <c r="BT75" s="66"/>
      <c r="BU75" s="66"/>
      <c r="BV75" s="66"/>
      <c r="BW75" s="66"/>
      <c r="BX75" s="66"/>
      <c r="BY75" s="66"/>
      <c r="BZ75" s="67"/>
    </row>
    <row r="76" spans="1:78" ht="13.5" customHeight="1" x14ac:dyDescent="0.2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65"/>
      <c r="BM76" s="66"/>
      <c r="BN76" s="66"/>
      <c r="BO76" s="66"/>
      <c r="BP76" s="66"/>
      <c r="BQ76" s="66"/>
      <c r="BR76" s="66"/>
      <c r="BS76" s="66"/>
      <c r="BT76" s="66"/>
      <c r="BU76" s="66"/>
      <c r="BV76" s="66"/>
      <c r="BW76" s="66"/>
      <c r="BX76" s="66"/>
      <c r="BY76" s="66"/>
      <c r="BZ76" s="67"/>
    </row>
    <row r="77" spans="1:78" ht="13.5" customHeight="1" x14ac:dyDescent="0.2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65"/>
      <c r="BM77" s="66"/>
      <c r="BN77" s="66"/>
      <c r="BO77" s="66"/>
      <c r="BP77" s="66"/>
      <c r="BQ77" s="66"/>
      <c r="BR77" s="66"/>
      <c r="BS77" s="66"/>
      <c r="BT77" s="66"/>
      <c r="BU77" s="66"/>
      <c r="BV77" s="66"/>
      <c r="BW77" s="66"/>
      <c r="BX77" s="66"/>
      <c r="BY77" s="66"/>
      <c r="BZ77" s="67"/>
    </row>
    <row r="78" spans="1:78" ht="13.5" customHeight="1" x14ac:dyDescent="0.2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65"/>
      <c r="BM78" s="66"/>
      <c r="BN78" s="66"/>
      <c r="BO78" s="66"/>
      <c r="BP78" s="66"/>
      <c r="BQ78" s="66"/>
      <c r="BR78" s="66"/>
      <c r="BS78" s="66"/>
      <c r="BT78" s="66"/>
      <c r="BU78" s="66"/>
      <c r="BV78" s="66"/>
      <c r="BW78" s="66"/>
      <c r="BX78" s="66"/>
      <c r="BY78" s="66"/>
      <c r="BZ78" s="67"/>
    </row>
    <row r="79" spans="1:78" ht="13.5" customHeight="1" x14ac:dyDescent="0.2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65"/>
      <c r="BM79" s="66"/>
      <c r="BN79" s="66"/>
      <c r="BO79" s="66"/>
      <c r="BP79" s="66"/>
      <c r="BQ79" s="66"/>
      <c r="BR79" s="66"/>
      <c r="BS79" s="66"/>
      <c r="BT79" s="66"/>
      <c r="BU79" s="66"/>
      <c r="BV79" s="66"/>
      <c r="BW79" s="66"/>
      <c r="BX79" s="66"/>
      <c r="BY79" s="66"/>
      <c r="BZ79" s="67"/>
    </row>
    <row r="80" spans="1:78" ht="13.5" customHeight="1" x14ac:dyDescent="0.2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65"/>
      <c r="BM80" s="66"/>
      <c r="BN80" s="66"/>
      <c r="BO80" s="66"/>
      <c r="BP80" s="66"/>
      <c r="BQ80" s="66"/>
      <c r="BR80" s="66"/>
      <c r="BS80" s="66"/>
      <c r="BT80" s="66"/>
      <c r="BU80" s="66"/>
      <c r="BV80" s="66"/>
      <c r="BW80" s="66"/>
      <c r="BX80" s="66"/>
      <c r="BY80" s="66"/>
      <c r="BZ80" s="67"/>
    </row>
    <row r="81" spans="1:78" ht="13.5" customHeight="1" x14ac:dyDescent="0.2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65"/>
      <c r="BM81" s="66"/>
      <c r="BN81" s="66"/>
      <c r="BO81" s="66"/>
      <c r="BP81" s="66"/>
      <c r="BQ81" s="66"/>
      <c r="BR81" s="66"/>
      <c r="BS81" s="66"/>
      <c r="BT81" s="66"/>
      <c r="BU81" s="66"/>
      <c r="BV81" s="66"/>
      <c r="BW81" s="66"/>
      <c r="BX81" s="66"/>
      <c r="BY81" s="66"/>
      <c r="BZ81" s="67"/>
    </row>
    <row r="82" spans="1:78" ht="13.5" customHeight="1" x14ac:dyDescent="0.2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68"/>
      <c r="BM82" s="69"/>
      <c r="BN82" s="69"/>
      <c r="BO82" s="69"/>
      <c r="BP82" s="69"/>
      <c r="BQ82" s="69"/>
      <c r="BR82" s="69"/>
      <c r="BS82" s="69"/>
      <c r="BT82" s="69"/>
      <c r="BU82" s="69"/>
      <c r="BV82" s="69"/>
      <c r="BW82" s="69"/>
      <c r="BX82" s="69"/>
      <c r="BY82" s="69"/>
      <c r="BZ82" s="70"/>
    </row>
    <row r="83" spans="1:78" x14ac:dyDescent="0.2">
      <c r="C83" s="71" t="s">
        <v>30</v>
      </c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</row>
    <row r="84" spans="1:78" hidden="1" x14ac:dyDescent="0.2">
      <c r="B84" s="12" t="s">
        <v>31</v>
      </c>
      <c r="C84" s="12"/>
      <c r="D84" s="12"/>
      <c r="E84" s="12" t="s">
        <v>32</v>
      </c>
      <c r="F84" s="12" t="s">
        <v>33</v>
      </c>
      <c r="G84" s="12" t="s">
        <v>34</v>
      </c>
      <c r="H84" s="12" t="s">
        <v>35</v>
      </c>
      <c r="I84" s="12" t="s">
        <v>36</v>
      </c>
      <c r="J84" s="12" t="s">
        <v>37</v>
      </c>
      <c r="K84" s="12" t="s">
        <v>38</v>
      </c>
      <c r="L84" s="12" t="s">
        <v>39</v>
      </c>
      <c r="M84" s="12" t="s">
        <v>40</v>
      </c>
      <c r="N84" s="12" t="s">
        <v>41</v>
      </c>
      <c r="O84" s="12" t="s">
        <v>42</v>
      </c>
    </row>
    <row r="85" spans="1:78" hidden="1" x14ac:dyDescent="0.2">
      <c r="B85" s="12"/>
      <c r="C85" s="12"/>
      <c r="D85" s="12"/>
      <c r="E85" s="12" t="str">
        <f>データ!AI6</f>
        <v>【103.61】</v>
      </c>
      <c r="F85" s="12" t="str">
        <f>データ!AT6</f>
        <v>【133.62】</v>
      </c>
      <c r="G85" s="12" t="str">
        <f>データ!BE6</f>
        <v>【36.94】</v>
      </c>
      <c r="H85" s="12" t="str">
        <f>データ!BP6</f>
        <v>【809.19】</v>
      </c>
      <c r="I85" s="12" t="str">
        <f>データ!CA6</f>
        <v>【57.02】</v>
      </c>
      <c r="J85" s="12" t="str">
        <f>データ!CL6</f>
        <v>【273.68】</v>
      </c>
      <c r="K85" s="12" t="str">
        <f>データ!CW6</f>
        <v>【52.55】</v>
      </c>
      <c r="L85" s="12" t="str">
        <f>データ!DH6</f>
        <v>【87.30】</v>
      </c>
      <c r="M85" s="12" t="str">
        <f>データ!DS6</f>
        <v>【27.11】</v>
      </c>
      <c r="N85" s="12" t="str">
        <f>データ!ED6</f>
        <v>【0.00】</v>
      </c>
      <c r="O85" s="12" t="str">
        <f>データ!EO6</f>
        <v>【0.02】</v>
      </c>
    </row>
  </sheetData>
  <sheetProtection algorithmName="SHA-512" hashValue="9c7j93cTt/MlAXeZv8lQpAMZjNRIiZMWXZu2wR6u1ip1qjdEx2wQ5YLZefsg95dFNjB44gF/cvklUzM5uORolw==" saltValue="CsiG4gyI53f6mQEItFBzKQ==" spinCount="100000" sheet="1" objects="1" scenarios="1" formatCells="0" formatColumns="0" formatRows="0"/>
  <mergeCells count="51">
    <mergeCell ref="BL47:BZ63"/>
    <mergeCell ref="B60:BJ61"/>
    <mergeCell ref="BL64:BZ65"/>
    <mergeCell ref="BL66:BZ82"/>
    <mergeCell ref="C83:BJ83"/>
    <mergeCell ref="AL10:AS10"/>
    <mergeCell ref="AT10:BA10"/>
    <mergeCell ref="BB10:BI10"/>
    <mergeCell ref="BL10:BM10"/>
    <mergeCell ref="BN10:BY10"/>
    <mergeCell ref="AT9:BA9"/>
    <mergeCell ref="BB9:BI9"/>
    <mergeCell ref="BL9:BM9"/>
    <mergeCell ref="BL45:BZ46"/>
    <mergeCell ref="BN9:BY9"/>
    <mergeCell ref="BL11:BZ13"/>
    <mergeCell ref="B14:BJ15"/>
    <mergeCell ref="BL14:BZ15"/>
    <mergeCell ref="BL16:BZ44"/>
    <mergeCell ref="B9:H9"/>
    <mergeCell ref="B10:H10"/>
    <mergeCell ref="I10:O10"/>
    <mergeCell ref="P10:V10"/>
    <mergeCell ref="W10:AC10"/>
    <mergeCell ref="AD10:AJ10"/>
    <mergeCell ref="I9:O9"/>
    <mergeCell ref="P9:V9"/>
    <mergeCell ref="W9:AC9"/>
    <mergeCell ref="AD9:AJ9"/>
    <mergeCell ref="AL8:AS8"/>
    <mergeCell ref="AL9:AS9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R13"/>
  <sheetViews>
    <sheetView showGridLines="0" workbookViewId="0"/>
  </sheetViews>
  <sheetFormatPr defaultRowHeight="13.2" x14ac:dyDescent="0.2"/>
  <cols>
    <col min="2" max="144" width="11.88671875" customWidth="1"/>
  </cols>
  <sheetData>
    <row r="1" spans="1:148" x14ac:dyDescent="0.2">
      <c r="A1" t="s">
        <v>43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8" x14ac:dyDescent="0.2">
      <c r="A2" s="14" t="s">
        <v>44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8" x14ac:dyDescent="0.2">
      <c r="A3" s="14" t="s">
        <v>45</v>
      </c>
      <c r="B3" s="15" t="s">
        <v>46</v>
      </c>
      <c r="C3" s="15" t="s">
        <v>47</v>
      </c>
      <c r="D3" s="15" t="s">
        <v>48</v>
      </c>
      <c r="E3" s="15" t="s">
        <v>49</v>
      </c>
      <c r="F3" s="15" t="s">
        <v>50</v>
      </c>
      <c r="G3" s="15" t="s">
        <v>51</v>
      </c>
      <c r="H3" s="73" t="s">
        <v>52</v>
      </c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5"/>
      <c r="Y3" s="79" t="s">
        <v>53</v>
      </c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 t="s">
        <v>54</v>
      </c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</row>
    <row r="4" spans="1:148" x14ac:dyDescent="0.2">
      <c r="A4" s="14" t="s">
        <v>55</v>
      </c>
      <c r="B4" s="16"/>
      <c r="C4" s="16"/>
      <c r="D4" s="16"/>
      <c r="E4" s="16"/>
      <c r="F4" s="16"/>
      <c r="G4" s="16"/>
      <c r="H4" s="76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8"/>
      <c r="Y4" s="72" t="s">
        <v>56</v>
      </c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 t="s">
        <v>57</v>
      </c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 t="s">
        <v>58</v>
      </c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 t="s">
        <v>59</v>
      </c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 t="s">
        <v>60</v>
      </c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 t="s">
        <v>61</v>
      </c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 t="s">
        <v>62</v>
      </c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 t="s">
        <v>63</v>
      </c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 t="s">
        <v>64</v>
      </c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 t="s">
        <v>65</v>
      </c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 t="s">
        <v>66</v>
      </c>
      <c r="EF4" s="72"/>
      <c r="EG4" s="72"/>
      <c r="EH4" s="72"/>
      <c r="EI4" s="72"/>
      <c r="EJ4" s="72"/>
      <c r="EK4" s="72"/>
      <c r="EL4" s="72"/>
      <c r="EM4" s="72"/>
      <c r="EN4" s="72"/>
      <c r="EO4" s="72"/>
    </row>
    <row r="5" spans="1:148" x14ac:dyDescent="0.2">
      <c r="A5" s="14" t="s">
        <v>67</v>
      </c>
      <c r="B5" s="17"/>
      <c r="C5" s="17"/>
      <c r="D5" s="17"/>
      <c r="E5" s="17"/>
      <c r="F5" s="17"/>
      <c r="G5" s="17"/>
      <c r="H5" s="18" t="s">
        <v>68</v>
      </c>
      <c r="I5" s="18" t="s">
        <v>69</v>
      </c>
      <c r="J5" s="18" t="s">
        <v>70</v>
      </c>
      <c r="K5" s="18" t="s">
        <v>71</v>
      </c>
      <c r="L5" s="18" t="s">
        <v>72</v>
      </c>
      <c r="M5" s="18" t="s">
        <v>5</v>
      </c>
      <c r="N5" s="18" t="s">
        <v>73</v>
      </c>
      <c r="O5" s="18" t="s">
        <v>74</v>
      </c>
      <c r="P5" s="18" t="s">
        <v>75</v>
      </c>
      <c r="Q5" s="18" t="s">
        <v>76</v>
      </c>
      <c r="R5" s="18" t="s">
        <v>77</v>
      </c>
      <c r="S5" s="18" t="s">
        <v>78</v>
      </c>
      <c r="T5" s="18" t="s">
        <v>79</v>
      </c>
      <c r="U5" s="18" t="s">
        <v>80</v>
      </c>
      <c r="V5" s="18" t="s">
        <v>81</v>
      </c>
      <c r="W5" s="18" t="s">
        <v>82</v>
      </c>
      <c r="X5" s="18" t="s">
        <v>83</v>
      </c>
      <c r="Y5" s="18" t="s">
        <v>84</v>
      </c>
      <c r="Z5" s="18" t="s">
        <v>85</v>
      </c>
      <c r="AA5" s="18" t="s">
        <v>86</v>
      </c>
      <c r="AB5" s="18" t="s">
        <v>87</v>
      </c>
      <c r="AC5" s="18" t="s">
        <v>88</v>
      </c>
      <c r="AD5" s="18" t="s">
        <v>89</v>
      </c>
      <c r="AE5" s="18" t="s">
        <v>90</v>
      </c>
      <c r="AF5" s="18" t="s">
        <v>91</v>
      </c>
      <c r="AG5" s="18" t="s">
        <v>92</v>
      </c>
      <c r="AH5" s="18" t="s">
        <v>93</v>
      </c>
      <c r="AI5" s="18" t="s">
        <v>31</v>
      </c>
      <c r="AJ5" s="18" t="s">
        <v>84</v>
      </c>
      <c r="AK5" s="18" t="s">
        <v>85</v>
      </c>
      <c r="AL5" s="18" t="s">
        <v>86</v>
      </c>
      <c r="AM5" s="18" t="s">
        <v>87</v>
      </c>
      <c r="AN5" s="18" t="s">
        <v>88</v>
      </c>
      <c r="AO5" s="18" t="s">
        <v>89</v>
      </c>
      <c r="AP5" s="18" t="s">
        <v>90</v>
      </c>
      <c r="AQ5" s="18" t="s">
        <v>91</v>
      </c>
      <c r="AR5" s="18" t="s">
        <v>92</v>
      </c>
      <c r="AS5" s="18" t="s">
        <v>93</v>
      </c>
      <c r="AT5" s="18" t="s">
        <v>94</v>
      </c>
      <c r="AU5" s="18" t="s">
        <v>84</v>
      </c>
      <c r="AV5" s="18" t="s">
        <v>85</v>
      </c>
      <c r="AW5" s="18" t="s">
        <v>86</v>
      </c>
      <c r="AX5" s="18" t="s">
        <v>87</v>
      </c>
      <c r="AY5" s="18" t="s">
        <v>88</v>
      </c>
      <c r="AZ5" s="18" t="s">
        <v>89</v>
      </c>
      <c r="BA5" s="18" t="s">
        <v>90</v>
      </c>
      <c r="BB5" s="18" t="s">
        <v>91</v>
      </c>
      <c r="BC5" s="18" t="s">
        <v>92</v>
      </c>
      <c r="BD5" s="18" t="s">
        <v>93</v>
      </c>
      <c r="BE5" s="18" t="s">
        <v>94</v>
      </c>
      <c r="BF5" s="18" t="s">
        <v>84</v>
      </c>
      <c r="BG5" s="18" t="s">
        <v>85</v>
      </c>
      <c r="BH5" s="18" t="s">
        <v>86</v>
      </c>
      <c r="BI5" s="18" t="s">
        <v>87</v>
      </c>
      <c r="BJ5" s="18" t="s">
        <v>88</v>
      </c>
      <c r="BK5" s="18" t="s">
        <v>89</v>
      </c>
      <c r="BL5" s="18" t="s">
        <v>90</v>
      </c>
      <c r="BM5" s="18" t="s">
        <v>91</v>
      </c>
      <c r="BN5" s="18" t="s">
        <v>92</v>
      </c>
      <c r="BO5" s="18" t="s">
        <v>93</v>
      </c>
      <c r="BP5" s="18" t="s">
        <v>94</v>
      </c>
      <c r="BQ5" s="18" t="s">
        <v>84</v>
      </c>
      <c r="BR5" s="18" t="s">
        <v>85</v>
      </c>
      <c r="BS5" s="18" t="s">
        <v>86</v>
      </c>
      <c r="BT5" s="18" t="s">
        <v>87</v>
      </c>
      <c r="BU5" s="18" t="s">
        <v>88</v>
      </c>
      <c r="BV5" s="18" t="s">
        <v>89</v>
      </c>
      <c r="BW5" s="18" t="s">
        <v>90</v>
      </c>
      <c r="BX5" s="18" t="s">
        <v>91</v>
      </c>
      <c r="BY5" s="18" t="s">
        <v>92</v>
      </c>
      <c r="BZ5" s="18" t="s">
        <v>93</v>
      </c>
      <c r="CA5" s="18" t="s">
        <v>94</v>
      </c>
      <c r="CB5" s="18" t="s">
        <v>84</v>
      </c>
      <c r="CC5" s="18" t="s">
        <v>85</v>
      </c>
      <c r="CD5" s="18" t="s">
        <v>86</v>
      </c>
      <c r="CE5" s="18" t="s">
        <v>87</v>
      </c>
      <c r="CF5" s="18" t="s">
        <v>88</v>
      </c>
      <c r="CG5" s="18" t="s">
        <v>89</v>
      </c>
      <c r="CH5" s="18" t="s">
        <v>90</v>
      </c>
      <c r="CI5" s="18" t="s">
        <v>91</v>
      </c>
      <c r="CJ5" s="18" t="s">
        <v>92</v>
      </c>
      <c r="CK5" s="18" t="s">
        <v>93</v>
      </c>
      <c r="CL5" s="18" t="s">
        <v>94</v>
      </c>
      <c r="CM5" s="18" t="s">
        <v>84</v>
      </c>
      <c r="CN5" s="18" t="s">
        <v>85</v>
      </c>
      <c r="CO5" s="18" t="s">
        <v>86</v>
      </c>
      <c r="CP5" s="18" t="s">
        <v>87</v>
      </c>
      <c r="CQ5" s="18" t="s">
        <v>88</v>
      </c>
      <c r="CR5" s="18" t="s">
        <v>89</v>
      </c>
      <c r="CS5" s="18" t="s">
        <v>90</v>
      </c>
      <c r="CT5" s="18" t="s">
        <v>91</v>
      </c>
      <c r="CU5" s="18" t="s">
        <v>92</v>
      </c>
      <c r="CV5" s="18" t="s">
        <v>93</v>
      </c>
      <c r="CW5" s="18" t="s">
        <v>94</v>
      </c>
      <c r="CX5" s="18" t="s">
        <v>84</v>
      </c>
      <c r="CY5" s="18" t="s">
        <v>85</v>
      </c>
      <c r="CZ5" s="18" t="s">
        <v>86</v>
      </c>
      <c r="DA5" s="18" t="s">
        <v>87</v>
      </c>
      <c r="DB5" s="18" t="s">
        <v>88</v>
      </c>
      <c r="DC5" s="18" t="s">
        <v>89</v>
      </c>
      <c r="DD5" s="18" t="s">
        <v>90</v>
      </c>
      <c r="DE5" s="18" t="s">
        <v>91</v>
      </c>
      <c r="DF5" s="18" t="s">
        <v>92</v>
      </c>
      <c r="DG5" s="18" t="s">
        <v>93</v>
      </c>
      <c r="DH5" s="18" t="s">
        <v>94</v>
      </c>
      <c r="DI5" s="18" t="s">
        <v>84</v>
      </c>
      <c r="DJ5" s="18" t="s">
        <v>85</v>
      </c>
      <c r="DK5" s="18" t="s">
        <v>86</v>
      </c>
      <c r="DL5" s="18" t="s">
        <v>87</v>
      </c>
      <c r="DM5" s="18" t="s">
        <v>88</v>
      </c>
      <c r="DN5" s="18" t="s">
        <v>89</v>
      </c>
      <c r="DO5" s="18" t="s">
        <v>90</v>
      </c>
      <c r="DP5" s="18" t="s">
        <v>91</v>
      </c>
      <c r="DQ5" s="18" t="s">
        <v>92</v>
      </c>
      <c r="DR5" s="18" t="s">
        <v>93</v>
      </c>
      <c r="DS5" s="18" t="s">
        <v>94</v>
      </c>
      <c r="DT5" s="18" t="s">
        <v>84</v>
      </c>
      <c r="DU5" s="18" t="s">
        <v>85</v>
      </c>
      <c r="DV5" s="18" t="s">
        <v>86</v>
      </c>
      <c r="DW5" s="18" t="s">
        <v>87</v>
      </c>
      <c r="DX5" s="18" t="s">
        <v>88</v>
      </c>
      <c r="DY5" s="18" t="s">
        <v>89</v>
      </c>
      <c r="DZ5" s="18" t="s">
        <v>90</v>
      </c>
      <c r="EA5" s="18" t="s">
        <v>91</v>
      </c>
      <c r="EB5" s="18" t="s">
        <v>92</v>
      </c>
      <c r="EC5" s="18" t="s">
        <v>93</v>
      </c>
      <c r="ED5" s="18" t="s">
        <v>94</v>
      </c>
      <c r="EE5" s="18" t="s">
        <v>84</v>
      </c>
      <c r="EF5" s="18" t="s">
        <v>85</v>
      </c>
      <c r="EG5" s="18" t="s">
        <v>86</v>
      </c>
      <c r="EH5" s="18" t="s">
        <v>87</v>
      </c>
      <c r="EI5" s="18" t="s">
        <v>88</v>
      </c>
      <c r="EJ5" s="18" t="s">
        <v>89</v>
      </c>
      <c r="EK5" s="18" t="s">
        <v>90</v>
      </c>
      <c r="EL5" s="18" t="s">
        <v>91</v>
      </c>
      <c r="EM5" s="18" t="s">
        <v>92</v>
      </c>
      <c r="EN5" s="18" t="s">
        <v>93</v>
      </c>
      <c r="EO5" s="18" t="s">
        <v>94</v>
      </c>
    </row>
    <row r="6" spans="1:148" s="22" customFormat="1" x14ac:dyDescent="0.2">
      <c r="A6" s="14" t="s">
        <v>95</v>
      </c>
      <c r="B6" s="19">
        <f>B7</f>
        <v>2022</v>
      </c>
      <c r="C6" s="19">
        <f t="shared" ref="C6:X6" si="3">C7</f>
        <v>422134</v>
      </c>
      <c r="D6" s="19">
        <f t="shared" si="3"/>
        <v>46</v>
      </c>
      <c r="E6" s="19">
        <f t="shared" si="3"/>
        <v>17</v>
      </c>
      <c r="F6" s="19">
        <f t="shared" si="3"/>
        <v>5</v>
      </c>
      <c r="G6" s="19">
        <f t="shared" si="3"/>
        <v>0</v>
      </c>
      <c r="H6" s="19" t="str">
        <f t="shared" si="3"/>
        <v>長崎県　雲仙市</v>
      </c>
      <c r="I6" s="19" t="str">
        <f t="shared" si="3"/>
        <v>法適用</v>
      </c>
      <c r="J6" s="19" t="str">
        <f t="shared" si="3"/>
        <v>下水道事業</v>
      </c>
      <c r="K6" s="19" t="str">
        <f t="shared" si="3"/>
        <v>農業集落排水</v>
      </c>
      <c r="L6" s="19" t="str">
        <f t="shared" si="3"/>
        <v>F2</v>
      </c>
      <c r="M6" s="19" t="str">
        <f t="shared" si="3"/>
        <v>非設置</v>
      </c>
      <c r="N6" s="20" t="str">
        <f t="shared" si="3"/>
        <v>-</v>
      </c>
      <c r="O6" s="20">
        <f t="shared" si="3"/>
        <v>72.19</v>
      </c>
      <c r="P6" s="20">
        <f t="shared" si="3"/>
        <v>12.77</v>
      </c>
      <c r="Q6" s="20">
        <f t="shared" si="3"/>
        <v>99.59</v>
      </c>
      <c r="R6" s="20">
        <f t="shared" si="3"/>
        <v>3080</v>
      </c>
      <c r="S6" s="20">
        <f t="shared" si="3"/>
        <v>41829</v>
      </c>
      <c r="T6" s="20">
        <f t="shared" si="3"/>
        <v>214.31</v>
      </c>
      <c r="U6" s="20">
        <f t="shared" si="3"/>
        <v>195.18</v>
      </c>
      <c r="V6" s="20">
        <f t="shared" si="3"/>
        <v>5292</v>
      </c>
      <c r="W6" s="20">
        <f t="shared" si="3"/>
        <v>1.32</v>
      </c>
      <c r="X6" s="20">
        <f t="shared" si="3"/>
        <v>4009.09</v>
      </c>
      <c r="Y6" s="21" t="str">
        <f>IF(Y7="",NA(),Y7)</f>
        <v>-</v>
      </c>
      <c r="Z6" s="21" t="str">
        <f t="shared" ref="Z6:AH6" si="4">IF(Z7="",NA(),Z7)</f>
        <v>-</v>
      </c>
      <c r="AA6" s="21">
        <f t="shared" si="4"/>
        <v>124.69</v>
      </c>
      <c r="AB6" s="21">
        <f t="shared" si="4"/>
        <v>117.5</v>
      </c>
      <c r="AC6" s="21">
        <f t="shared" si="4"/>
        <v>134.93</v>
      </c>
      <c r="AD6" s="21" t="str">
        <f t="shared" si="4"/>
        <v>-</v>
      </c>
      <c r="AE6" s="21" t="str">
        <f t="shared" si="4"/>
        <v>-</v>
      </c>
      <c r="AF6" s="21">
        <f t="shared" si="4"/>
        <v>106.37</v>
      </c>
      <c r="AG6" s="21">
        <f t="shared" si="4"/>
        <v>106.07</v>
      </c>
      <c r="AH6" s="21">
        <f t="shared" si="4"/>
        <v>105.5</v>
      </c>
      <c r="AI6" s="20" t="str">
        <f>IF(AI7="","",IF(AI7="-","【-】","【"&amp;SUBSTITUTE(TEXT(AI7,"#,##0.00"),"-","△")&amp;"】"))</f>
        <v>【103.61】</v>
      </c>
      <c r="AJ6" s="21" t="str">
        <f>IF(AJ7="",NA(),AJ7)</f>
        <v>-</v>
      </c>
      <c r="AK6" s="21" t="str">
        <f t="shared" ref="AK6:AS6" si="5">IF(AK7="",NA(),AK7)</f>
        <v>-</v>
      </c>
      <c r="AL6" s="20">
        <f t="shared" si="5"/>
        <v>0</v>
      </c>
      <c r="AM6" s="20">
        <f t="shared" si="5"/>
        <v>0</v>
      </c>
      <c r="AN6" s="20">
        <f t="shared" si="5"/>
        <v>0</v>
      </c>
      <c r="AO6" s="21" t="str">
        <f t="shared" si="5"/>
        <v>-</v>
      </c>
      <c r="AP6" s="21" t="str">
        <f t="shared" si="5"/>
        <v>-</v>
      </c>
      <c r="AQ6" s="21">
        <f t="shared" si="5"/>
        <v>139.02000000000001</v>
      </c>
      <c r="AR6" s="21">
        <f t="shared" si="5"/>
        <v>132.04</v>
      </c>
      <c r="AS6" s="21">
        <f t="shared" si="5"/>
        <v>145.43</v>
      </c>
      <c r="AT6" s="20" t="str">
        <f>IF(AT7="","",IF(AT7="-","【-】","【"&amp;SUBSTITUTE(TEXT(AT7,"#,##0.00"),"-","△")&amp;"】"))</f>
        <v>【133.62】</v>
      </c>
      <c r="AU6" s="21" t="str">
        <f>IF(AU7="",NA(),AU7)</f>
        <v>-</v>
      </c>
      <c r="AV6" s="21" t="str">
        <f t="shared" ref="AV6:BD6" si="6">IF(AV7="",NA(),AV7)</f>
        <v>-</v>
      </c>
      <c r="AW6" s="21">
        <f t="shared" si="6"/>
        <v>72.400000000000006</v>
      </c>
      <c r="AX6" s="21">
        <f t="shared" si="6"/>
        <v>73.64</v>
      </c>
      <c r="AY6" s="21">
        <f t="shared" si="6"/>
        <v>66.400000000000006</v>
      </c>
      <c r="AZ6" s="21" t="str">
        <f t="shared" si="6"/>
        <v>-</v>
      </c>
      <c r="BA6" s="21" t="str">
        <f t="shared" si="6"/>
        <v>-</v>
      </c>
      <c r="BB6" s="21">
        <f t="shared" si="6"/>
        <v>29.13</v>
      </c>
      <c r="BC6" s="21">
        <f t="shared" si="6"/>
        <v>35.69</v>
      </c>
      <c r="BD6" s="21">
        <f t="shared" si="6"/>
        <v>38.4</v>
      </c>
      <c r="BE6" s="20" t="str">
        <f>IF(BE7="","",IF(BE7="-","【-】","【"&amp;SUBSTITUTE(TEXT(BE7,"#,##0.00"),"-","△")&amp;"】"))</f>
        <v>【36.94】</v>
      </c>
      <c r="BF6" s="21" t="str">
        <f>IF(BF7="",NA(),BF7)</f>
        <v>-</v>
      </c>
      <c r="BG6" s="21" t="str">
        <f t="shared" ref="BG6:BO6" si="7">IF(BG7="",NA(),BG7)</f>
        <v>-</v>
      </c>
      <c r="BH6" s="21">
        <f t="shared" si="7"/>
        <v>58.77</v>
      </c>
      <c r="BI6" s="21">
        <f t="shared" si="7"/>
        <v>17.59</v>
      </c>
      <c r="BJ6" s="21">
        <f t="shared" si="7"/>
        <v>12.64</v>
      </c>
      <c r="BK6" s="21" t="str">
        <f t="shared" si="7"/>
        <v>-</v>
      </c>
      <c r="BL6" s="21" t="str">
        <f t="shared" si="7"/>
        <v>-</v>
      </c>
      <c r="BM6" s="21">
        <f t="shared" si="7"/>
        <v>867.83</v>
      </c>
      <c r="BN6" s="21">
        <f t="shared" si="7"/>
        <v>791.76</v>
      </c>
      <c r="BO6" s="21">
        <f t="shared" si="7"/>
        <v>900.82</v>
      </c>
      <c r="BP6" s="20" t="str">
        <f>IF(BP7="","",IF(BP7="-","【-】","【"&amp;SUBSTITUTE(TEXT(BP7,"#,##0.00"),"-","△")&amp;"】"))</f>
        <v>【809.19】</v>
      </c>
      <c r="BQ6" s="21" t="str">
        <f>IF(BQ7="",NA(),BQ7)</f>
        <v>-</v>
      </c>
      <c r="BR6" s="21" t="str">
        <f t="shared" ref="BR6:BZ6" si="8">IF(BR7="",NA(),BR7)</f>
        <v>-</v>
      </c>
      <c r="BS6" s="21">
        <f t="shared" si="8"/>
        <v>93.34</v>
      </c>
      <c r="BT6" s="21">
        <f t="shared" si="8"/>
        <v>96.23</v>
      </c>
      <c r="BU6" s="21">
        <f t="shared" si="8"/>
        <v>96.77</v>
      </c>
      <c r="BV6" s="21" t="str">
        <f t="shared" si="8"/>
        <v>-</v>
      </c>
      <c r="BW6" s="21" t="str">
        <f t="shared" si="8"/>
        <v>-</v>
      </c>
      <c r="BX6" s="21">
        <f t="shared" si="8"/>
        <v>57.08</v>
      </c>
      <c r="BY6" s="21">
        <f t="shared" si="8"/>
        <v>56.26</v>
      </c>
      <c r="BZ6" s="21">
        <f t="shared" si="8"/>
        <v>52.94</v>
      </c>
      <c r="CA6" s="20" t="str">
        <f>IF(CA7="","",IF(CA7="-","【-】","【"&amp;SUBSTITUTE(TEXT(CA7,"#,##0.00"),"-","△")&amp;"】"))</f>
        <v>【57.02】</v>
      </c>
      <c r="CB6" s="21" t="str">
        <f>IF(CB7="",NA(),CB7)</f>
        <v>-</v>
      </c>
      <c r="CC6" s="21" t="str">
        <f t="shared" ref="CC6:CK6" si="9">IF(CC7="",NA(),CC7)</f>
        <v>-</v>
      </c>
      <c r="CD6" s="21">
        <f t="shared" si="9"/>
        <v>153.96</v>
      </c>
      <c r="CE6" s="21">
        <f t="shared" si="9"/>
        <v>150.1</v>
      </c>
      <c r="CF6" s="21">
        <f t="shared" si="9"/>
        <v>150.13</v>
      </c>
      <c r="CG6" s="21" t="str">
        <f t="shared" si="9"/>
        <v>-</v>
      </c>
      <c r="CH6" s="21" t="str">
        <f t="shared" si="9"/>
        <v>-</v>
      </c>
      <c r="CI6" s="21">
        <f t="shared" si="9"/>
        <v>274.99</v>
      </c>
      <c r="CJ6" s="21">
        <f t="shared" si="9"/>
        <v>282.08999999999997</v>
      </c>
      <c r="CK6" s="21">
        <f t="shared" si="9"/>
        <v>303.27999999999997</v>
      </c>
      <c r="CL6" s="20" t="str">
        <f>IF(CL7="","",IF(CL7="-","【-】","【"&amp;SUBSTITUTE(TEXT(CL7,"#,##0.00"),"-","△")&amp;"】"))</f>
        <v>【273.68】</v>
      </c>
      <c r="CM6" s="21" t="str">
        <f>IF(CM7="",NA(),CM7)</f>
        <v>-</v>
      </c>
      <c r="CN6" s="21" t="str">
        <f t="shared" ref="CN6:CV6" si="10">IF(CN7="",NA(),CN7)</f>
        <v>-</v>
      </c>
      <c r="CO6" s="21">
        <f t="shared" si="10"/>
        <v>55.13</v>
      </c>
      <c r="CP6" s="21">
        <f t="shared" si="10"/>
        <v>55.39</v>
      </c>
      <c r="CQ6" s="21">
        <f t="shared" si="10"/>
        <v>56.3</v>
      </c>
      <c r="CR6" s="21" t="str">
        <f t="shared" si="10"/>
        <v>-</v>
      </c>
      <c r="CS6" s="21" t="str">
        <f t="shared" si="10"/>
        <v>-</v>
      </c>
      <c r="CT6" s="21">
        <f t="shared" si="10"/>
        <v>54.83</v>
      </c>
      <c r="CU6" s="21">
        <f t="shared" si="10"/>
        <v>66.53</v>
      </c>
      <c r="CV6" s="21">
        <f t="shared" si="10"/>
        <v>52.35</v>
      </c>
      <c r="CW6" s="20" t="str">
        <f>IF(CW7="","",IF(CW7="-","【-】","【"&amp;SUBSTITUTE(TEXT(CW7,"#,##0.00"),"-","△")&amp;"】"))</f>
        <v>【52.55】</v>
      </c>
      <c r="CX6" s="21" t="str">
        <f>IF(CX7="",NA(),CX7)</f>
        <v>-</v>
      </c>
      <c r="CY6" s="21" t="str">
        <f t="shared" ref="CY6:DG6" si="11">IF(CY7="",NA(),CY7)</f>
        <v>-</v>
      </c>
      <c r="CZ6" s="21">
        <f t="shared" si="11"/>
        <v>84.81</v>
      </c>
      <c r="DA6" s="21">
        <f t="shared" si="11"/>
        <v>85.76</v>
      </c>
      <c r="DB6" s="21">
        <f t="shared" si="11"/>
        <v>85.85</v>
      </c>
      <c r="DC6" s="21" t="str">
        <f t="shared" si="11"/>
        <v>-</v>
      </c>
      <c r="DD6" s="21" t="str">
        <f t="shared" si="11"/>
        <v>-</v>
      </c>
      <c r="DE6" s="21">
        <f t="shared" si="11"/>
        <v>84.7</v>
      </c>
      <c r="DF6" s="21">
        <f t="shared" si="11"/>
        <v>84.67</v>
      </c>
      <c r="DG6" s="21">
        <f t="shared" si="11"/>
        <v>84.39</v>
      </c>
      <c r="DH6" s="20" t="str">
        <f>IF(DH7="","",IF(DH7="-","【-】","【"&amp;SUBSTITUTE(TEXT(DH7,"#,##0.00"),"-","△")&amp;"】"))</f>
        <v>【87.30】</v>
      </c>
      <c r="DI6" s="21" t="str">
        <f>IF(DI7="",NA(),DI7)</f>
        <v>-</v>
      </c>
      <c r="DJ6" s="21" t="str">
        <f t="shared" ref="DJ6:DR6" si="12">IF(DJ7="",NA(),DJ7)</f>
        <v>-</v>
      </c>
      <c r="DK6" s="21">
        <f t="shared" si="12"/>
        <v>4.7300000000000004</v>
      </c>
      <c r="DL6" s="21">
        <f t="shared" si="12"/>
        <v>9.4600000000000009</v>
      </c>
      <c r="DM6" s="21">
        <f t="shared" si="12"/>
        <v>12.61</v>
      </c>
      <c r="DN6" s="21" t="str">
        <f t="shared" si="12"/>
        <v>-</v>
      </c>
      <c r="DO6" s="21" t="str">
        <f t="shared" si="12"/>
        <v>-</v>
      </c>
      <c r="DP6" s="21">
        <f t="shared" si="12"/>
        <v>20.34</v>
      </c>
      <c r="DQ6" s="21">
        <f t="shared" si="12"/>
        <v>21.85</v>
      </c>
      <c r="DR6" s="21">
        <f t="shared" si="12"/>
        <v>25.19</v>
      </c>
      <c r="DS6" s="20" t="str">
        <f>IF(DS7="","",IF(DS7="-","【-】","【"&amp;SUBSTITUTE(TEXT(DS7,"#,##0.00"),"-","△")&amp;"】"))</f>
        <v>【27.11】</v>
      </c>
      <c r="DT6" s="21" t="str">
        <f>IF(DT7="",NA(),DT7)</f>
        <v>-</v>
      </c>
      <c r="DU6" s="21" t="str">
        <f t="shared" ref="DU6:EC6" si="13">IF(DU7="",NA(),DU7)</f>
        <v>-</v>
      </c>
      <c r="DV6" s="20">
        <f t="shared" si="13"/>
        <v>0</v>
      </c>
      <c r="DW6" s="20">
        <f t="shared" si="13"/>
        <v>0</v>
      </c>
      <c r="DX6" s="20">
        <f t="shared" si="13"/>
        <v>0</v>
      </c>
      <c r="DY6" s="21" t="str">
        <f t="shared" si="13"/>
        <v>-</v>
      </c>
      <c r="DZ6" s="21" t="str">
        <f t="shared" si="13"/>
        <v>-</v>
      </c>
      <c r="EA6" s="20">
        <f t="shared" si="13"/>
        <v>0</v>
      </c>
      <c r="EB6" s="20">
        <f t="shared" si="13"/>
        <v>0</v>
      </c>
      <c r="EC6" s="20">
        <f t="shared" si="13"/>
        <v>0</v>
      </c>
      <c r="ED6" s="20" t="str">
        <f>IF(ED7="","",IF(ED7="-","【-】","【"&amp;SUBSTITUTE(TEXT(ED7,"#,##0.00"),"-","△")&amp;"】"))</f>
        <v>【0.00】</v>
      </c>
      <c r="EE6" s="21" t="str">
        <f>IF(EE7="",NA(),EE7)</f>
        <v>-</v>
      </c>
      <c r="EF6" s="21" t="str">
        <f t="shared" ref="EF6:EN6" si="14">IF(EF7="",NA(),EF7)</f>
        <v>-</v>
      </c>
      <c r="EG6" s="20">
        <f t="shared" si="14"/>
        <v>0</v>
      </c>
      <c r="EH6" s="20">
        <f t="shared" si="14"/>
        <v>0</v>
      </c>
      <c r="EI6" s="20">
        <f t="shared" si="14"/>
        <v>0</v>
      </c>
      <c r="EJ6" s="21" t="str">
        <f t="shared" si="14"/>
        <v>-</v>
      </c>
      <c r="EK6" s="21" t="str">
        <f t="shared" si="14"/>
        <v>-</v>
      </c>
      <c r="EL6" s="21">
        <f t="shared" si="14"/>
        <v>0.25</v>
      </c>
      <c r="EM6" s="21">
        <f t="shared" si="14"/>
        <v>0.05</v>
      </c>
      <c r="EN6" s="21">
        <f t="shared" si="14"/>
        <v>0.03</v>
      </c>
      <c r="EO6" s="20" t="str">
        <f>IF(EO7="","",IF(EO7="-","【-】","【"&amp;SUBSTITUTE(TEXT(EO7,"#,##0.00"),"-","△")&amp;"】"))</f>
        <v>【0.02】</v>
      </c>
    </row>
    <row r="7" spans="1:148" s="22" customFormat="1" x14ac:dyDescent="0.2">
      <c r="A7" s="14"/>
      <c r="B7" s="23">
        <v>2022</v>
      </c>
      <c r="C7" s="23">
        <v>422134</v>
      </c>
      <c r="D7" s="23">
        <v>46</v>
      </c>
      <c r="E7" s="23">
        <v>17</v>
      </c>
      <c r="F7" s="23">
        <v>5</v>
      </c>
      <c r="G7" s="23">
        <v>0</v>
      </c>
      <c r="H7" s="23" t="s">
        <v>96</v>
      </c>
      <c r="I7" s="23" t="s">
        <v>97</v>
      </c>
      <c r="J7" s="23" t="s">
        <v>98</v>
      </c>
      <c r="K7" s="23" t="s">
        <v>99</v>
      </c>
      <c r="L7" s="23" t="s">
        <v>100</v>
      </c>
      <c r="M7" s="23" t="s">
        <v>101</v>
      </c>
      <c r="N7" s="24" t="s">
        <v>102</v>
      </c>
      <c r="O7" s="24">
        <v>72.19</v>
      </c>
      <c r="P7" s="24">
        <v>12.77</v>
      </c>
      <c r="Q7" s="24">
        <v>99.59</v>
      </c>
      <c r="R7" s="24">
        <v>3080</v>
      </c>
      <c r="S7" s="24">
        <v>41829</v>
      </c>
      <c r="T7" s="24">
        <v>214.31</v>
      </c>
      <c r="U7" s="24">
        <v>195.18</v>
      </c>
      <c r="V7" s="24">
        <v>5292</v>
      </c>
      <c r="W7" s="24">
        <v>1.32</v>
      </c>
      <c r="X7" s="24">
        <v>4009.09</v>
      </c>
      <c r="Y7" s="24" t="s">
        <v>102</v>
      </c>
      <c r="Z7" s="24" t="s">
        <v>102</v>
      </c>
      <c r="AA7" s="24">
        <v>124.69</v>
      </c>
      <c r="AB7" s="24">
        <v>117.5</v>
      </c>
      <c r="AC7" s="24">
        <v>134.93</v>
      </c>
      <c r="AD7" s="24" t="s">
        <v>102</v>
      </c>
      <c r="AE7" s="24" t="s">
        <v>102</v>
      </c>
      <c r="AF7" s="24">
        <v>106.37</v>
      </c>
      <c r="AG7" s="24">
        <v>106.07</v>
      </c>
      <c r="AH7" s="24">
        <v>105.5</v>
      </c>
      <c r="AI7" s="24">
        <v>103.61</v>
      </c>
      <c r="AJ7" s="24" t="s">
        <v>102</v>
      </c>
      <c r="AK7" s="24" t="s">
        <v>102</v>
      </c>
      <c r="AL7" s="24">
        <v>0</v>
      </c>
      <c r="AM7" s="24">
        <v>0</v>
      </c>
      <c r="AN7" s="24">
        <v>0</v>
      </c>
      <c r="AO7" s="24" t="s">
        <v>102</v>
      </c>
      <c r="AP7" s="24" t="s">
        <v>102</v>
      </c>
      <c r="AQ7" s="24">
        <v>139.02000000000001</v>
      </c>
      <c r="AR7" s="24">
        <v>132.04</v>
      </c>
      <c r="AS7" s="24">
        <v>145.43</v>
      </c>
      <c r="AT7" s="24">
        <v>133.62</v>
      </c>
      <c r="AU7" s="24" t="s">
        <v>102</v>
      </c>
      <c r="AV7" s="24" t="s">
        <v>102</v>
      </c>
      <c r="AW7" s="24">
        <v>72.400000000000006</v>
      </c>
      <c r="AX7" s="24">
        <v>73.64</v>
      </c>
      <c r="AY7" s="24">
        <v>66.400000000000006</v>
      </c>
      <c r="AZ7" s="24" t="s">
        <v>102</v>
      </c>
      <c r="BA7" s="24" t="s">
        <v>102</v>
      </c>
      <c r="BB7" s="24">
        <v>29.13</v>
      </c>
      <c r="BC7" s="24">
        <v>35.69</v>
      </c>
      <c r="BD7" s="24">
        <v>38.4</v>
      </c>
      <c r="BE7" s="24">
        <v>36.94</v>
      </c>
      <c r="BF7" s="24" t="s">
        <v>102</v>
      </c>
      <c r="BG7" s="24" t="s">
        <v>102</v>
      </c>
      <c r="BH7" s="24">
        <v>58.77</v>
      </c>
      <c r="BI7" s="24">
        <v>17.59</v>
      </c>
      <c r="BJ7" s="24">
        <v>12.64</v>
      </c>
      <c r="BK7" s="24" t="s">
        <v>102</v>
      </c>
      <c r="BL7" s="24" t="s">
        <v>102</v>
      </c>
      <c r="BM7" s="24">
        <v>867.83</v>
      </c>
      <c r="BN7" s="24">
        <v>791.76</v>
      </c>
      <c r="BO7" s="24">
        <v>900.82</v>
      </c>
      <c r="BP7" s="24">
        <v>809.19</v>
      </c>
      <c r="BQ7" s="24" t="s">
        <v>102</v>
      </c>
      <c r="BR7" s="24" t="s">
        <v>102</v>
      </c>
      <c r="BS7" s="24">
        <v>93.34</v>
      </c>
      <c r="BT7" s="24">
        <v>96.23</v>
      </c>
      <c r="BU7" s="24">
        <v>96.77</v>
      </c>
      <c r="BV7" s="24" t="s">
        <v>102</v>
      </c>
      <c r="BW7" s="24" t="s">
        <v>102</v>
      </c>
      <c r="BX7" s="24">
        <v>57.08</v>
      </c>
      <c r="BY7" s="24">
        <v>56.26</v>
      </c>
      <c r="BZ7" s="24">
        <v>52.94</v>
      </c>
      <c r="CA7" s="24">
        <v>57.02</v>
      </c>
      <c r="CB7" s="24" t="s">
        <v>102</v>
      </c>
      <c r="CC7" s="24" t="s">
        <v>102</v>
      </c>
      <c r="CD7" s="24">
        <v>153.96</v>
      </c>
      <c r="CE7" s="24">
        <v>150.1</v>
      </c>
      <c r="CF7" s="24">
        <v>150.13</v>
      </c>
      <c r="CG7" s="24" t="s">
        <v>102</v>
      </c>
      <c r="CH7" s="24" t="s">
        <v>102</v>
      </c>
      <c r="CI7" s="24">
        <v>274.99</v>
      </c>
      <c r="CJ7" s="24">
        <v>282.08999999999997</v>
      </c>
      <c r="CK7" s="24">
        <v>303.27999999999997</v>
      </c>
      <c r="CL7" s="24">
        <v>273.68</v>
      </c>
      <c r="CM7" s="24" t="s">
        <v>102</v>
      </c>
      <c r="CN7" s="24" t="s">
        <v>102</v>
      </c>
      <c r="CO7" s="24">
        <v>55.13</v>
      </c>
      <c r="CP7" s="24">
        <v>55.39</v>
      </c>
      <c r="CQ7" s="24">
        <v>56.3</v>
      </c>
      <c r="CR7" s="24" t="s">
        <v>102</v>
      </c>
      <c r="CS7" s="24" t="s">
        <v>102</v>
      </c>
      <c r="CT7" s="24">
        <v>54.83</v>
      </c>
      <c r="CU7" s="24">
        <v>66.53</v>
      </c>
      <c r="CV7" s="24">
        <v>52.35</v>
      </c>
      <c r="CW7" s="24">
        <v>52.55</v>
      </c>
      <c r="CX7" s="24" t="s">
        <v>102</v>
      </c>
      <c r="CY7" s="24" t="s">
        <v>102</v>
      </c>
      <c r="CZ7" s="24">
        <v>84.81</v>
      </c>
      <c r="DA7" s="24">
        <v>85.76</v>
      </c>
      <c r="DB7" s="24">
        <v>85.85</v>
      </c>
      <c r="DC7" s="24" t="s">
        <v>102</v>
      </c>
      <c r="DD7" s="24" t="s">
        <v>102</v>
      </c>
      <c r="DE7" s="24">
        <v>84.7</v>
      </c>
      <c r="DF7" s="24">
        <v>84.67</v>
      </c>
      <c r="DG7" s="24">
        <v>84.39</v>
      </c>
      <c r="DH7" s="24">
        <v>87.3</v>
      </c>
      <c r="DI7" s="24" t="s">
        <v>102</v>
      </c>
      <c r="DJ7" s="24" t="s">
        <v>102</v>
      </c>
      <c r="DK7" s="24">
        <v>4.7300000000000004</v>
      </c>
      <c r="DL7" s="24">
        <v>9.4600000000000009</v>
      </c>
      <c r="DM7" s="24">
        <v>12.61</v>
      </c>
      <c r="DN7" s="24" t="s">
        <v>102</v>
      </c>
      <c r="DO7" s="24" t="s">
        <v>102</v>
      </c>
      <c r="DP7" s="24">
        <v>20.34</v>
      </c>
      <c r="DQ7" s="24">
        <v>21.85</v>
      </c>
      <c r="DR7" s="24">
        <v>25.19</v>
      </c>
      <c r="DS7" s="24">
        <v>27.11</v>
      </c>
      <c r="DT7" s="24" t="s">
        <v>102</v>
      </c>
      <c r="DU7" s="24" t="s">
        <v>102</v>
      </c>
      <c r="DV7" s="24">
        <v>0</v>
      </c>
      <c r="DW7" s="24">
        <v>0</v>
      </c>
      <c r="DX7" s="24">
        <v>0</v>
      </c>
      <c r="DY7" s="24" t="s">
        <v>102</v>
      </c>
      <c r="DZ7" s="24" t="s">
        <v>102</v>
      </c>
      <c r="EA7" s="24">
        <v>0</v>
      </c>
      <c r="EB7" s="24">
        <v>0</v>
      </c>
      <c r="EC7" s="24">
        <v>0</v>
      </c>
      <c r="ED7" s="24">
        <v>0</v>
      </c>
      <c r="EE7" s="24" t="s">
        <v>102</v>
      </c>
      <c r="EF7" s="24" t="s">
        <v>102</v>
      </c>
      <c r="EG7" s="24">
        <v>0</v>
      </c>
      <c r="EH7" s="24">
        <v>0</v>
      </c>
      <c r="EI7" s="24">
        <v>0</v>
      </c>
      <c r="EJ7" s="24" t="s">
        <v>102</v>
      </c>
      <c r="EK7" s="24" t="s">
        <v>102</v>
      </c>
      <c r="EL7" s="24">
        <v>0.25</v>
      </c>
      <c r="EM7" s="24">
        <v>0.05</v>
      </c>
      <c r="EN7" s="24">
        <v>0.03</v>
      </c>
      <c r="EO7" s="24">
        <v>0.02</v>
      </c>
    </row>
    <row r="8" spans="1:148" x14ac:dyDescent="0.2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</row>
    <row r="9" spans="1:148" x14ac:dyDescent="0.2">
      <c r="A9" s="26"/>
      <c r="B9" s="26" t="s">
        <v>103</v>
      </c>
      <c r="C9" s="26" t="s">
        <v>104</v>
      </c>
      <c r="D9" s="26" t="s">
        <v>105</v>
      </c>
      <c r="E9" s="26" t="s">
        <v>106</v>
      </c>
      <c r="F9" s="26" t="s">
        <v>107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8" x14ac:dyDescent="0.2">
      <c r="A10" s="26" t="s">
        <v>46</v>
      </c>
      <c r="B10" s="27">
        <f t="shared" ref="B10:C10" si="15">DATEVALUE($B7+12-B11&amp;"/1/"&amp;B12)</f>
        <v>47484</v>
      </c>
      <c r="C10" s="28">
        <f t="shared" si="15"/>
        <v>47849</v>
      </c>
      <c r="D10" s="28">
        <f>DATEVALUE($B7+12-D11&amp;"/1/"&amp;D12)</f>
        <v>48215</v>
      </c>
      <c r="E10" s="28">
        <f>DATEVALUE($B7+12-E11&amp;"/1/"&amp;E12)</f>
        <v>48582</v>
      </c>
      <c r="F10" s="28">
        <f>DATEVALUE($B7+12-F11&amp;"/1/"&amp;F12)</f>
        <v>48948</v>
      </c>
    </row>
    <row r="11" spans="1:148" x14ac:dyDescent="0.2">
      <c r="B11">
        <v>4</v>
      </c>
      <c r="C11">
        <v>3</v>
      </c>
      <c r="D11">
        <v>2</v>
      </c>
      <c r="E11">
        <v>1</v>
      </c>
      <c r="F11">
        <v>0</v>
      </c>
      <c r="G11" t="s">
        <v>108</v>
      </c>
    </row>
    <row r="12" spans="1:148" x14ac:dyDescent="0.2">
      <c r="B12">
        <v>1</v>
      </c>
      <c r="C12">
        <v>1</v>
      </c>
      <c r="D12">
        <v>2</v>
      </c>
      <c r="E12">
        <v>3</v>
      </c>
      <c r="F12">
        <v>4</v>
      </c>
      <c r="G12" t="s">
        <v>109</v>
      </c>
    </row>
    <row r="13" spans="1:148" x14ac:dyDescent="0.2">
      <c r="B13" t="s">
        <v>110</v>
      </c>
      <c r="C13" t="s">
        <v>111</v>
      </c>
      <c r="D13" t="s">
        <v>112</v>
      </c>
      <c r="E13" t="s">
        <v>111</v>
      </c>
      <c r="F13" t="s">
        <v>111</v>
      </c>
      <c r="G13" t="s">
        <v>113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松本　晨之輔</cp:lastModifiedBy>
  <cp:lastPrinted>2024-01-23T04:49:05Z</cp:lastPrinted>
  <dcterms:created xsi:type="dcterms:W3CDTF">2023-12-12T01:04:38Z</dcterms:created>
  <dcterms:modified xsi:type="dcterms:W3CDTF">2024-02-28T23:38:51Z</dcterms:modified>
  <cp:category/>
</cp:coreProperties>
</file>