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Apollo\01_雲仙市部局\03_財務部\03_財政課\事務分掌によるフォルダ\35 各種調査\R4\64【回答1月27日】公営企業に係る経営比較分析表（令和３年度決算）の分析等について\03.県提出\新しいフォルダー\"/>
    </mc:Choice>
  </mc:AlternateContent>
  <xr:revisionPtr revIDLastSave="0" documentId="13_ncr:1_{7CCC71B0-2ECB-4D6E-986B-ACF2163C6CCB}" xr6:coauthVersionLast="47" xr6:coauthVersionMax="47" xr10:uidLastSave="{00000000-0000-0000-0000-000000000000}"/>
  <workbookProtection workbookAlgorithmName="SHA-512" workbookHashValue="JrhMiKBv/jKQqjT5eSek+eim64+LDdGarm9pVFDk0yJAHrD2zbpn9Qrh8c6ogE7QC41VdNLoNAqo1qfDSdBc+Q==" workbookSaltValue="fXGUbiFR//2KArL/hNdpZA=="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P6" i="5"/>
  <c r="O6" i="5"/>
  <c r="N6" i="5"/>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G85" i="4"/>
  <c r="BB10" i="4"/>
  <c r="AT10" i="4"/>
  <c r="W10" i="4"/>
  <c r="P10" i="4"/>
  <c r="I10" i="4"/>
  <c r="B10" i="4"/>
  <c r="B6" i="4"/>
</calcChain>
</file>

<file path=xl/sharedStrings.xml><?xml version="1.0" encoding="utf-8"?>
<sst xmlns="http://schemas.openxmlformats.org/spreadsheetml/2006/main" count="297" uniqueCount="117">
  <si>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</si>
  <si>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</si>
  <si>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</si>
  <si>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</si>
  <si>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</si>
  <si>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</si>
  <si>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</si>
  <si>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</si>
  <si>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</si>
  <si>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</si>
  <si>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</si>
  <si>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</si>
  <si>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</si>
  <si>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</si>
  <si>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</si>
  <si>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</si>
  <si>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</si>
  <si>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</si>
  <si>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</si>
  <si>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</si>
  <si>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</si>
  <si>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</si>
  <si>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</si>
  <si>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</si>
  <si>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</si>
  <si>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</si>
  <si>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</si>
  <si>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</si>
  <si>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</si>
  <si>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</si>
  <si>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</si>
  <si>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</si>
  <si>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</si>
  <si>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</si>
  <si>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</si>
  <si>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</si>
  <si>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</si>
  <si>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</si>
  <si>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</si>
  <si>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</si>
  <si>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</si>
  <si>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</si>
  <si>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</si>
  <si>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</si>
  <si>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</si>
  <si>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</si>
  <si>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</si>
  <si>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</si>
  <si>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</si>
  <si>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</si>
  <si>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</si>
  <si>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</si>
  <si>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</si>
  <si>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</si>
  <si>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</si>
  <si>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</si>
  <si>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</si>
  <si>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</si>
  <si>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</si>
  <si>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</si>
  <si>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</si>
  <si>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</si>
  <si>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</si>
  <si>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</si>
  <si>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</si>
  <si>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</si>
  <si>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</si>
  <si>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</si>
  <si>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</si>
  <si>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</si>
  <si>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</si>
  <si>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</si>
  <si>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</si>
  <si>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</si>
  <si>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</si>
  <si>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</si>
  <si>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</si>
  <si>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</si>
  <si>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</si>
  <si>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</si>
  <si>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</si>
  <si>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</si>
  <si>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</si>
  <si>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</si>
  <si>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</si>
  <si>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</si>
  <si>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</si>
  <si>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</si>
  <si>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</si>
  <si>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</si>
  <si>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</si>
  <si>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</si>
  <si>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</si>
  <si>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</si>
  <si>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</si>
  <si>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</si>
  <si>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</si>
  <si>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</si>
  <si>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</si>
  <si>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</si>
  <si>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</si>
  <si>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</si>
  <si>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</si>
  <si>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</si>
  <si>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</si>
  <si>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</si>
  <si>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</si>
  <si>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</si>
  <si>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</si>
  <si>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</si>
  <si>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</si>
  <si>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</si>
  <si>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</si>
  <si>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</si>
  <si>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特定環境保全公共下水道事業は、前年度と比べると改善はしてきているものの、経費回収率が類似団体平均値を下回る数値となっている。これは汚水処理費に係る費用が使用料以外の収入に依存している状況を示しており主に市の一般会計からの繰入金にて賄われているもの。
　今後更なる経営改善を行っていくためには、適正な使用料収入の確保や汚水処理費の削減が必要であり、吾妻・瑞穂地区は、「水洗化率」が低い状況であるため、戸別訪問などを強化し水洗化人口及び有収水量の増加を目指したい。同時に将来の地方債償還金の負担が増大にならないよう考慮しながら、計画的に施設の更新を行う必要がある。</t>
    <rPh sb="1" eb="3">
      <t>トクテイ</t>
    </rPh>
    <rPh sb="3" eb="5">
      <t>カンキョウ</t>
    </rPh>
    <rPh sb="5" eb="7">
      <t>ホゼン</t>
    </rPh>
    <rPh sb="7" eb="9">
      <t>コウキョウ</t>
    </rPh>
    <rPh sb="16" eb="18">
      <t>ゼンネン</t>
    </rPh>
    <rPh sb="18" eb="19">
      <t>ド</t>
    </rPh>
    <rPh sb="20" eb="21">
      <t>クラ</t>
    </rPh>
    <rPh sb="24" eb="26">
      <t>カイゼン</t>
    </rPh>
    <rPh sb="95" eb="96">
      <t>シメ</t>
    </rPh>
    <rPh sb="100" eb="101">
      <t>オモ</t>
    </rPh>
    <rPh sb="102" eb="103">
      <t>シ</t>
    </rPh>
    <rPh sb="104" eb="106">
      <t>イッパン</t>
    </rPh>
    <rPh sb="106" eb="108">
      <t>カイケイ</t>
    </rPh>
    <rPh sb="111" eb="113">
      <t>クリイレ</t>
    </rPh>
    <rPh sb="113" eb="114">
      <t>キン</t>
    </rPh>
    <rPh sb="116" eb="117">
      <t>マカナ</t>
    </rPh>
    <rPh sb="127" eb="129">
      <t>コンゴ</t>
    </rPh>
    <rPh sb="129" eb="130">
      <t>サラ</t>
    </rPh>
    <rPh sb="137" eb="138">
      <t>オコナ</t>
    </rPh>
    <rPh sb="231" eb="233">
      <t>ドウジ</t>
    </rPh>
    <phoneticPr fontId="4"/>
  </si>
  <si>
    <t>　特定環境保全公共下水道事業は、3処理区あり、雲仙地区（供用開始61年）、吾妻地区（供用開始平成17年）、瑞穂地区（供用開始19年）である。
　経営改善のために、汚水処理費の削減と水洗化率の向上を目指し、料金収入の増加による経費回収率の向上を図る。
　資産や財政状況を把握し、地方債元利償還金などの推移を考慮しながら、施設設備の改修を計画的に行い、経営健全化を図って行く必要がある。
※令和2年度より地方公営企業法適用事業となったため、令和元年度以前のデータは該当数値のあるものであっても本分析表に記載されていない。</t>
    <phoneticPr fontId="4"/>
  </si>
  <si>
    <t>　特定環境保全公共下水道事業は、3処理区あり、雲仙地区（昭和51年着手）、吾妻地区（平成11年着手）、瑞穂地区（平成13年着手）である。
　吾妻、瑞穂地区の整備については、平成26年で整備はほぼ完了しており、処理場施設、電気設備等及び管渠の耐用年数を経過していない。
　雲仙地区については、ストックマネジメント計画に沿って、設備改修を行う予定である。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</si>
</sst>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E53-4E9F-848A-680C65630F9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0.06</c:v>
                </c:pt>
                <c:pt idx="4">
                  <c:v>0.27</c:v>
                </c:pt>
              </c:numCache>
            </c:numRef>
          </c:val>
          <c:smooth val="0"/>
          <c:extLst>
            <c:ext xmlns:c16="http://schemas.microsoft.com/office/drawing/2014/chart" uri="{C3380CC4-5D6E-409C-BE32-E72D297353CC}">
              <c16:uniqueId val="{00000001-0E53-4E9F-848A-680C65630F9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39.840000000000003</c:v>
                </c:pt>
                <c:pt idx="4">
                  <c:v>37.619999999999997</c:v>
                </c:pt>
              </c:numCache>
            </c:numRef>
          </c:val>
          <c:extLst>
            <c:ext xmlns:c16="http://schemas.microsoft.com/office/drawing/2014/chart" uri="{C3380CC4-5D6E-409C-BE32-E72D297353CC}">
              <c16:uniqueId val="{00000000-C67C-42D7-9371-B1616BB6B6C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45.87</c:v>
                </c:pt>
                <c:pt idx="4">
                  <c:v>44.24</c:v>
                </c:pt>
              </c:numCache>
            </c:numRef>
          </c:val>
          <c:smooth val="0"/>
          <c:extLst>
            <c:ext xmlns:c16="http://schemas.microsoft.com/office/drawing/2014/chart" uri="{C3380CC4-5D6E-409C-BE32-E72D297353CC}">
              <c16:uniqueId val="{00000001-C67C-42D7-9371-B1616BB6B6C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63.29</c:v>
                </c:pt>
                <c:pt idx="4">
                  <c:v>65.069999999999993</c:v>
                </c:pt>
              </c:numCache>
            </c:numRef>
          </c:val>
          <c:extLst>
            <c:ext xmlns:c16="http://schemas.microsoft.com/office/drawing/2014/chart" uri="{C3380CC4-5D6E-409C-BE32-E72D297353CC}">
              <c16:uniqueId val="{00000000-B9C9-4B1E-B3FF-B116DAB9E64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87.65</c:v>
                </c:pt>
                <c:pt idx="4">
                  <c:v>88.15</c:v>
                </c:pt>
              </c:numCache>
            </c:numRef>
          </c:val>
          <c:smooth val="0"/>
          <c:extLst>
            <c:ext xmlns:c16="http://schemas.microsoft.com/office/drawing/2014/chart" uri="{C3380CC4-5D6E-409C-BE32-E72D297353CC}">
              <c16:uniqueId val="{00000001-B9C9-4B1E-B3FF-B116DAB9E64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111.54</c:v>
                </c:pt>
                <c:pt idx="4">
                  <c:v>106.53</c:v>
                </c:pt>
              </c:numCache>
            </c:numRef>
          </c:val>
          <c:extLst>
            <c:ext xmlns:c16="http://schemas.microsoft.com/office/drawing/2014/chart" uri="{C3380CC4-5D6E-409C-BE32-E72D297353CC}">
              <c16:uniqueId val="{00000000-BB11-433C-B018-01FD088EF62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102.7</c:v>
                </c:pt>
                <c:pt idx="4">
                  <c:v>104.11</c:v>
                </c:pt>
              </c:numCache>
            </c:numRef>
          </c:val>
          <c:smooth val="0"/>
          <c:extLst>
            <c:ext xmlns:c16="http://schemas.microsoft.com/office/drawing/2014/chart" uri="{C3380CC4-5D6E-409C-BE32-E72D297353CC}">
              <c16:uniqueId val="{00000001-BB11-433C-B018-01FD088EF62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3.95</c:v>
                </c:pt>
                <c:pt idx="4">
                  <c:v>8.0399999999999991</c:v>
                </c:pt>
              </c:numCache>
            </c:numRef>
          </c:val>
          <c:extLst>
            <c:ext xmlns:c16="http://schemas.microsoft.com/office/drawing/2014/chart" uri="{C3380CC4-5D6E-409C-BE32-E72D297353CC}">
              <c16:uniqueId val="{00000000-304C-4DD2-B6F7-FD4A1E57E8D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29.24</c:v>
                </c:pt>
                <c:pt idx="4">
                  <c:v>31.73</c:v>
                </c:pt>
              </c:numCache>
            </c:numRef>
          </c:val>
          <c:smooth val="0"/>
          <c:extLst>
            <c:ext xmlns:c16="http://schemas.microsoft.com/office/drawing/2014/chart" uri="{C3380CC4-5D6E-409C-BE32-E72D297353CC}">
              <c16:uniqueId val="{00000001-304C-4DD2-B6F7-FD4A1E57E8D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0F8-453C-AF2B-3312642583E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D0F8-453C-AF2B-3312642583E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E12-4215-B074-D23239F3F0B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48.2</c:v>
                </c:pt>
                <c:pt idx="4">
                  <c:v>46.91</c:v>
                </c:pt>
              </c:numCache>
            </c:numRef>
          </c:val>
          <c:smooth val="0"/>
          <c:extLst>
            <c:ext xmlns:c16="http://schemas.microsoft.com/office/drawing/2014/chart" uri="{C3380CC4-5D6E-409C-BE32-E72D297353CC}">
              <c16:uniqueId val="{00000001-FE12-4215-B074-D23239F3F0B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98.91</c:v>
                </c:pt>
                <c:pt idx="4">
                  <c:v>109.17</c:v>
                </c:pt>
              </c:numCache>
            </c:numRef>
          </c:val>
          <c:extLst>
            <c:ext xmlns:c16="http://schemas.microsoft.com/office/drawing/2014/chart" uri="{C3380CC4-5D6E-409C-BE32-E72D297353CC}">
              <c16:uniqueId val="{00000000-5ED7-4977-B391-4F54152B699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46.85</c:v>
                </c:pt>
                <c:pt idx="4">
                  <c:v>44.35</c:v>
                </c:pt>
              </c:numCache>
            </c:numRef>
          </c:val>
          <c:smooth val="0"/>
          <c:extLst>
            <c:ext xmlns:c16="http://schemas.microsoft.com/office/drawing/2014/chart" uri="{C3380CC4-5D6E-409C-BE32-E72D297353CC}">
              <c16:uniqueId val="{00000001-5ED7-4977-B391-4F54152B699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103.66</c:v>
                </c:pt>
                <c:pt idx="4">
                  <c:v>31.81</c:v>
                </c:pt>
              </c:numCache>
            </c:numRef>
          </c:val>
          <c:extLst>
            <c:ext xmlns:c16="http://schemas.microsoft.com/office/drawing/2014/chart" uri="{C3380CC4-5D6E-409C-BE32-E72D297353CC}">
              <c16:uniqueId val="{00000000-453E-4432-940D-7C3897B59A0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1268.6300000000001</c:v>
                </c:pt>
                <c:pt idx="4">
                  <c:v>1283.69</c:v>
                </c:pt>
              </c:numCache>
            </c:numRef>
          </c:val>
          <c:smooth val="0"/>
          <c:extLst>
            <c:ext xmlns:c16="http://schemas.microsoft.com/office/drawing/2014/chart" uri="{C3380CC4-5D6E-409C-BE32-E72D297353CC}">
              <c16:uniqueId val="{00000001-453E-4432-940D-7C3897B59A0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48.21</c:v>
                </c:pt>
                <c:pt idx="4">
                  <c:v>53.17</c:v>
                </c:pt>
              </c:numCache>
            </c:numRef>
          </c:val>
          <c:extLst>
            <c:ext xmlns:c16="http://schemas.microsoft.com/office/drawing/2014/chart" uri="{C3380CC4-5D6E-409C-BE32-E72D297353CC}">
              <c16:uniqueId val="{00000000-7E7E-40C6-BF7B-DD1D868C897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82.88</c:v>
                </c:pt>
                <c:pt idx="4">
                  <c:v>82.53</c:v>
                </c:pt>
              </c:numCache>
            </c:numRef>
          </c:val>
          <c:smooth val="0"/>
          <c:extLst>
            <c:ext xmlns:c16="http://schemas.microsoft.com/office/drawing/2014/chart" uri="{C3380CC4-5D6E-409C-BE32-E72D297353CC}">
              <c16:uniqueId val="{00000001-7E7E-40C6-BF7B-DD1D868C897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260.85000000000002</c:v>
                </c:pt>
                <c:pt idx="4">
                  <c:v>237.51</c:v>
                </c:pt>
              </c:numCache>
            </c:numRef>
          </c:val>
          <c:extLst>
            <c:ext xmlns:c16="http://schemas.microsoft.com/office/drawing/2014/chart" uri="{C3380CC4-5D6E-409C-BE32-E72D297353CC}">
              <c16:uniqueId val="{00000000-F088-468A-99A9-0564A5EAD36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187.76</c:v>
                </c:pt>
                <c:pt idx="4">
                  <c:v>190.48</c:v>
                </c:pt>
              </c:numCache>
            </c:numRef>
          </c:val>
          <c:smooth val="0"/>
          <c:extLst>
            <c:ext xmlns:c16="http://schemas.microsoft.com/office/drawing/2014/chart" uri="{C3380CC4-5D6E-409C-BE32-E72D297353CC}">
              <c16:uniqueId val="{00000001-F088-468A-99A9-0564A5EAD36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B57" sqref="BB5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長崎県　雲仙市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D1</v>
      </c>
      <c r="X8" s="65"/>
      <c r="Y8" s="65"/>
      <c r="Z8" s="65"/>
      <c r="AA8" s="65"/>
      <c r="AB8" s="65"/>
      <c r="AC8" s="65"/>
      <c r="AD8" s="66" t="str">
        <f>データ!$M$6</f>
        <v>非設置</v>
      </c>
      <c r="AE8" s="66"/>
      <c r="AF8" s="66"/>
      <c r="AG8" s="66"/>
      <c r="AH8" s="66"/>
      <c r="AI8" s="66"/>
      <c r="AJ8" s="66"/>
      <c r="AK8" s="3"/>
      <c r="AL8" s="46">
        <f>データ!S6</f>
        <v>42227</v>
      </c>
      <c r="AM8" s="46"/>
      <c r="AN8" s="46"/>
      <c r="AO8" s="46"/>
      <c r="AP8" s="46"/>
      <c r="AQ8" s="46"/>
      <c r="AR8" s="46"/>
      <c r="AS8" s="46"/>
      <c r="AT8" s="45">
        <f>データ!T6</f>
        <v>214.31</v>
      </c>
      <c r="AU8" s="45"/>
      <c r="AV8" s="45"/>
      <c r="AW8" s="45"/>
      <c r="AX8" s="45"/>
      <c r="AY8" s="45"/>
      <c r="AZ8" s="45"/>
      <c r="BA8" s="45"/>
      <c r="BB8" s="45">
        <f>データ!U6</f>
        <v>197.04</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72.37</v>
      </c>
      <c r="J10" s="45"/>
      <c r="K10" s="45"/>
      <c r="L10" s="45"/>
      <c r="M10" s="45"/>
      <c r="N10" s="45"/>
      <c r="O10" s="45"/>
      <c r="P10" s="45">
        <f>データ!P6</f>
        <v>23.23</v>
      </c>
      <c r="Q10" s="45"/>
      <c r="R10" s="45"/>
      <c r="S10" s="45"/>
      <c r="T10" s="45"/>
      <c r="U10" s="45"/>
      <c r="V10" s="45"/>
      <c r="W10" s="45">
        <f>データ!Q6</f>
        <v>71.89</v>
      </c>
      <c r="X10" s="45"/>
      <c r="Y10" s="45"/>
      <c r="Z10" s="45"/>
      <c r="AA10" s="45"/>
      <c r="AB10" s="45"/>
      <c r="AC10" s="45"/>
      <c r="AD10" s="46">
        <f>データ!R6</f>
        <v>3080</v>
      </c>
      <c r="AE10" s="46"/>
      <c r="AF10" s="46"/>
      <c r="AG10" s="46"/>
      <c r="AH10" s="46"/>
      <c r="AI10" s="46"/>
      <c r="AJ10" s="46"/>
      <c r="AK10" s="2"/>
      <c r="AL10" s="46">
        <f>データ!V6</f>
        <v>9738</v>
      </c>
      <c r="AM10" s="46"/>
      <c r="AN10" s="46"/>
      <c r="AO10" s="46"/>
      <c r="AP10" s="46"/>
      <c r="AQ10" s="46"/>
      <c r="AR10" s="46"/>
      <c r="AS10" s="46"/>
      <c r="AT10" s="45">
        <f>データ!W6</f>
        <v>4.46</v>
      </c>
      <c r="AU10" s="45"/>
      <c r="AV10" s="45"/>
      <c r="AW10" s="45"/>
      <c r="AX10" s="45"/>
      <c r="AY10" s="45"/>
      <c r="AZ10" s="45"/>
      <c r="BA10" s="45"/>
      <c r="BB10" s="45">
        <f>データ!X6</f>
        <v>2183.41</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row>
  </sheetData>
  <sheetProtection algorithmName="SHA-512" hashValue="PtzrG+xjngVviZ5sslonz2QTsb6VgqBs4aDf3uzI3jiSg5ZSAqRR9kLdOknT3TivFo12/1UzNBrSCwo5Q6v9hQ==" saltValue="DfVf0X0XS19FwyCJ+nYLO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422134</v>
      </c>
      <c r="D6" s="19">
        <f t="shared" si="3"/>
        <v>46</v>
      </c>
      <c r="E6" s="19">
        <f t="shared" si="3"/>
        <v>17</v>
      </c>
      <c r="F6" s="19">
        <f t="shared" si="3"/>
        <v>4</v>
      </c>
      <c r="G6" s="19">
        <f t="shared" si="3"/>
        <v>0</v>
      </c>
      <c r="H6" s="19" t="str">
        <f t="shared" si="3"/>
        <v>長崎県　雲仙市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72.37</v>
      </c>
      <c r="P6" s="20">
        <f t="shared" si="3"/>
        <v>23.23</v>
      </c>
      <c r="Q6" s="20">
        <f t="shared" si="3"/>
        <v>71.89</v>
      </c>
      <c r="R6" s="20">
        <f t="shared" si="3"/>
        <v>3080</v>
      </c>
      <c r="S6" s="20">
        <f t="shared" si="3"/>
        <v>42227</v>
      </c>
      <c r="T6" s="20">
        <f t="shared" si="3"/>
        <v>214.31</v>
      </c>
      <c r="U6" s="20">
        <f t="shared" si="3"/>
        <v>197.04</v>
      </c>
      <c r="V6" s="20">
        <f t="shared" si="3"/>
        <v>9738</v>
      </c>
      <c r="W6" s="20">
        <f t="shared" si="3"/>
        <v>4.46</v>
      </c>
      <c r="X6" s="20">
        <f t="shared" si="3"/>
        <v>2183.41</v>
      </c>
      <c r="Y6" s="21" t="str">
        <f>IF(Y7="",NA(),Y7)</f>
        <v>-</v>
      </c>
      <c r="Z6" s="21" t="str">
        <f t="shared" ref="Z6:AH6" si="4">IF(Z7="",NA(),Z7)</f>
        <v>-</v>
      </c>
      <c r="AA6" s="21" t="str">
        <f t="shared" si="4"/>
        <v>-</v>
      </c>
      <c r="AB6" s="21">
        <f t="shared" si="4"/>
        <v>111.54</v>
      </c>
      <c r="AC6" s="21">
        <f t="shared" si="4"/>
        <v>106.53</v>
      </c>
      <c r="AD6" s="21" t="str">
        <f t="shared" si="4"/>
        <v>-</v>
      </c>
      <c r="AE6" s="21" t="str">
        <f t="shared" si="4"/>
        <v>-</v>
      </c>
      <c r="AF6" s="21" t="str">
        <f t="shared" si="4"/>
        <v>-</v>
      </c>
      <c r="AG6" s="21">
        <f t="shared" si="4"/>
        <v>102.7</v>
      </c>
      <c r="AH6" s="21">
        <f t="shared" si="4"/>
        <v>104.11</v>
      </c>
      <c r="AI6" s="20" t="str">
        <f>IF(AI7="","",IF(AI7="-","【-】","【"&amp;SUBSTITUTE(TEXT(AI7,"#,##0.00"),"-","△")&amp;"】"))</f>
        <v>【105.35】</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48.2</v>
      </c>
      <c r="AS6" s="21">
        <f t="shared" si="5"/>
        <v>46.91</v>
      </c>
      <c r="AT6" s="20" t="str">
        <f>IF(AT7="","",IF(AT7="-","【-】","【"&amp;SUBSTITUTE(TEXT(AT7,"#,##0.00"),"-","△")&amp;"】"))</f>
        <v>【63.89】</v>
      </c>
      <c r="AU6" s="21" t="str">
        <f>IF(AU7="",NA(),AU7)</f>
        <v>-</v>
      </c>
      <c r="AV6" s="21" t="str">
        <f t="shared" ref="AV6:BD6" si="6">IF(AV7="",NA(),AV7)</f>
        <v>-</v>
      </c>
      <c r="AW6" s="21" t="str">
        <f t="shared" si="6"/>
        <v>-</v>
      </c>
      <c r="AX6" s="21">
        <f t="shared" si="6"/>
        <v>98.91</v>
      </c>
      <c r="AY6" s="21">
        <f t="shared" si="6"/>
        <v>109.17</v>
      </c>
      <c r="AZ6" s="21" t="str">
        <f t="shared" si="6"/>
        <v>-</v>
      </c>
      <c r="BA6" s="21" t="str">
        <f t="shared" si="6"/>
        <v>-</v>
      </c>
      <c r="BB6" s="21" t="str">
        <f t="shared" si="6"/>
        <v>-</v>
      </c>
      <c r="BC6" s="21">
        <f t="shared" si="6"/>
        <v>46.85</v>
      </c>
      <c r="BD6" s="21">
        <f t="shared" si="6"/>
        <v>44.35</v>
      </c>
      <c r="BE6" s="20" t="str">
        <f>IF(BE7="","",IF(BE7="-","【-】","【"&amp;SUBSTITUTE(TEXT(BE7,"#,##0.00"),"-","△")&amp;"】"))</f>
        <v>【44.07】</v>
      </c>
      <c r="BF6" s="21" t="str">
        <f>IF(BF7="",NA(),BF7)</f>
        <v>-</v>
      </c>
      <c r="BG6" s="21" t="str">
        <f t="shared" ref="BG6:BO6" si="7">IF(BG7="",NA(),BG7)</f>
        <v>-</v>
      </c>
      <c r="BH6" s="21" t="str">
        <f t="shared" si="7"/>
        <v>-</v>
      </c>
      <c r="BI6" s="21">
        <f t="shared" si="7"/>
        <v>103.66</v>
      </c>
      <c r="BJ6" s="21">
        <f t="shared" si="7"/>
        <v>31.81</v>
      </c>
      <c r="BK6" s="21" t="str">
        <f t="shared" si="7"/>
        <v>-</v>
      </c>
      <c r="BL6" s="21" t="str">
        <f t="shared" si="7"/>
        <v>-</v>
      </c>
      <c r="BM6" s="21" t="str">
        <f t="shared" si="7"/>
        <v>-</v>
      </c>
      <c r="BN6" s="21">
        <f t="shared" si="7"/>
        <v>1268.6300000000001</v>
      </c>
      <c r="BO6" s="21">
        <f t="shared" si="7"/>
        <v>1283.69</v>
      </c>
      <c r="BP6" s="20" t="str">
        <f>IF(BP7="","",IF(BP7="-","【-】","【"&amp;SUBSTITUTE(TEXT(BP7,"#,##0.00"),"-","△")&amp;"】"))</f>
        <v>【1,201.79】</v>
      </c>
      <c r="BQ6" s="21" t="str">
        <f>IF(BQ7="",NA(),BQ7)</f>
        <v>-</v>
      </c>
      <c r="BR6" s="21" t="str">
        <f t="shared" ref="BR6:BZ6" si="8">IF(BR7="",NA(),BR7)</f>
        <v>-</v>
      </c>
      <c r="BS6" s="21" t="str">
        <f t="shared" si="8"/>
        <v>-</v>
      </c>
      <c r="BT6" s="21">
        <f t="shared" si="8"/>
        <v>48.21</v>
      </c>
      <c r="BU6" s="21">
        <f t="shared" si="8"/>
        <v>53.17</v>
      </c>
      <c r="BV6" s="21" t="str">
        <f t="shared" si="8"/>
        <v>-</v>
      </c>
      <c r="BW6" s="21" t="str">
        <f t="shared" si="8"/>
        <v>-</v>
      </c>
      <c r="BX6" s="21" t="str">
        <f t="shared" si="8"/>
        <v>-</v>
      </c>
      <c r="BY6" s="21">
        <f t="shared" si="8"/>
        <v>82.88</v>
      </c>
      <c r="BZ6" s="21">
        <f t="shared" si="8"/>
        <v>82.53</v>
      </c>
      <c r="CA6" s="20" t="str">
        <f>IF(CA7="","",IF(CA7="-","【-】","【"&amp;SUBSTITUTE(TEXT(CA7,"#,##0.00"),"-","△")&amp;"】"))</f>
        <v>【75.31】</v>
      </c>
      <c r="CB6" s="21" t="str">
        <f>IF(CB7="",NA(),CB7)</f>
        <v>-</v>
      </c>
      <c r="CC6" s="21" t="str">
        <f t="shared" ref="CC6:CK6" si="9">IF(CC7="",NA(),CC7)</f>
        <v>-</v>
      </c>
      <c r="CD6" s="21" t="str">
        <f t="shared" si="9"/>
        <v>-</v>
      </c>
      <c r="CE6" s="21">
        <f t="shared" si="9"/>
        <v>260.85000000000002</v>
      </c>
      <c r="CF6" s="21">
        <f t="shared" si="9"/>
        <v>237.51</v>
      </c>
      <c r="CG6" s="21" t="str">
        <f t="shared" si="9"/>
        <v>-</v>
      </c>
      <c r="CH6" s="21" t="str">
        <f t="shared" si="9"/>
        <v>-</v>
      </c>
      <c r="CI6" s="21" t="str">
        <f t="shared" si="9"/>
        <v>-</v>
      </c>
      <c r="CJ6" s="21">
        <f t="shared" si="9"/>
        <v>187.76</v>
      </c>
      <c r="CK6" s="21">
        <f t="shared" si="9"/>
        <v>190.48</v>
      </c>
      <c r="CL6" s="20" t="str">
        <f>IF(CL7="","",IF(CL7="-","【-】","【"&amp;SUBSTITUTE(TEXT(CL7,"#,##0.00"),"-","△")&amp;"】"))</f>
        <v>【216.39】</v>
      </c>
      <c r="CM6" s="21" t="str">
        <f>IF(CM7="",NA(),CM7)</f>
        <v>-</v>
      </c>
      <c r="CN6" s="21" t="str">
        <f t="shared" ref="CN6:CV6" si="10">IF(CN7="",NA(),CN7)</f>
        <v>-</v>
      </c>
      <c r="CO6" s="21" t="str">
        <f t="shared" si="10"/>
        <v>-</v>
      </c>
      <c r="CP6" s="21">
        <f t="shared" si="10"/>
        <v>39.840000000000003</v>
      </c>
      <c r="CQ6" s="21">
        <f t="shared" si="10"/>
        <v>37.619999999999997</v>
      </c>
      <c r="CR6" s="21" t="str">
        <f t="shared" si="10"/>
        <v>-</v>
      </c>
      <c r="CS6" s="21" t="str">
        <f t="shared" si="10"/>
        <v>-</v>
      </c>
      <c r="CT6" s="21" t="str">
        <f t="shared" si="10"/>
        <v>-</v>
      </c>
      <c r="CU6" s="21">
        <f t="shared" si="10"/>
        <v>45.87</v>
      </c>
      <c r="CV6" s="21">
        <f t="shared" si="10"/>
        <v>44.24</v>
      </c>
      <c r="CW6" s="20" t="str">
        <f>IF(CW7="","",IF(CW7="-","【-】","【"&amp;SUBSTITUTE(TEXT(CW7,"#,##0.00"),"-","△")&amp;"】"))</f>
        <v>【42.57】</v>
      </c>
      <c r="CX6" s="21" t="str">
        <f>IF(CX7="",NA(),CX7)</f>
        <v>-</v>
      </c>
      <c r="CY6" s="21" t="str">
        <f t="shared" ref="CY6:DG6" si="11">IF(CY7="",NA(),CY7)</f>
        <v>-</v>
      </c>
      <c r="CZ6" s="21" t="str">
        <f t="shared" si="11"/>
        <v>-</v>
      </c>
      <c r="DA6" s="21">
        <f t="shared" si="11"/>
        <v>63.29</v>
      </c>
      <c r="DB6" s="21">
        <f t="shared" si="11"/>
        <v>65.069999999999993</v>
      </c>
      <c r="DC6" s="21" t="str">
        <f t="shared" si="11"/>
        <v>-</v>
      </c>
      <c r="DD6" s="21" t="str">
        <f t="shared" si="11"/>
        <v>-</v>
      </c>
      <c r="DE6" s="21" t="str">
        <f t="shared" si="11"/>
        <v>-</v>
      </c>
      <c r="DF6" s="21">
        <f t="shared" si="11"/>
        <v>87.65</v>
      </c>
      <c r="DG6" s="21">
        <f t="shared" si="11"/>
        <v>88.15</v>
      </c>
      <c r="DH6" s="20" t="str">
        <f>IF(DH7="","",IF(DH7="-","【-】","【"&amp;SUBSTITUTE(TEXT(DH7,"#,##0.00"),"-","△")&amp;"】"))</f>
        <v>【85.24】</v>
      </c>
      <c r="DI6" s="21" t="str">
        <f>IF(DI7="",NA(),DI7)</f>
        <v>-</v>
      </c>
      <c r="DJ6" s="21" t="str">
        <f t="shared" ref="DJ6:DR6" si="12">IF(DJ7="",NA(),DJ7)</f>
        <v>-</v>
      </c>
      <c r="DK6" s="21" t="str">
        <f t="shared" si="12"/>
        <v>-</v>
      </c>
      <c r="DL6" s="21">
        <f t="shared" si="12"/>
        <v>3.95</v>
      </c>
      <c r="DM6" s="21">
        <f t="shared" si="12"/>
        <v>8.0399999999999991</v>
      </c>
      <c r="DN6" s="21" t="str">
        <f t="shared" si="12"/>
        <v>-</v>
      </c>
      <c r="DO6" s="21" t="str">
        <f t="shared" si="12"/>
        <v>-</v>
      </c>
      <c r="DP6" s="21" t="str">
        <f t="shared" si="12"/>
        <v>-</v>
      </c>
      <c r="DQ6" s="21">
        <f t="shared" si="12"/>
        <v>29.24</v>
      </c>
      <c r="DR6" s="21">
        <f t="shared" si="12"/>
        <v>31.73</v>
      </c>
      <c r="DS6" s="20" t="str">
        <f>IF(DS7="","",IF(DS7="-","【-】","【"&amp;SUBSTITUTE(TEXT(DS7,"#,##0.00"),"-","△")&amp;"】"))</f>
        <v>【25.87】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【0.01】</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0.06</v>
      </c>
      <c r="EN6" s="21">
        <f t="shared" si="14"/>
        <v>0.27</v>
      </c>
      <c r="EO6" s="20" t="str">
        <f>IF(EO7="","",IF(EO7="-","【-】","【"&amp;SUBSTITUTE(TEXT(EO7,"#,##0.00"),"-","△")&amp;"】"))</f>
        <v>【0.15】</v>
      </c>
    </row>
    <row r="7" spans="1:148" s="22" customFormat="1" x14ac:dyDescent="0.15">
      <c r="A7" s="14"/>
      <c r="B7" s="23">
        <v>2021</v>
      </c>
      <c r="C7" s="23">
        <v>422134</v>
      </c>
      <c r="D7" s="23">
        <v>46</v>
      </c>
      <c r="E7" s="23">
        <v>17</v>
      </c>
      <c r="F7" s="23">
        <v>4</v>
      </c>
      <c r="G7" s="23">
        <v>0</v>
      </c>
      <c r="H7" s="23" t="s">
        <v>96</v>
      </c>
      <c r="I7" s="23" t="s">
        <v>97</v>
      </c>
      <c r="J7" s="23" t="s">
        <v>98</v>
      </c>
      <c r="K7" s="23" t="s">
        <v>99</v>
      </c>
      <c r="L7" s="23" t="s">
        <v>100</v>
      </c>
      <c r="M7" s="23" t="s">
        <v>101</v>
      </c>
      <c r="N7" s="24" t="s">
        <v>102</v>
      </c>
      <c r="O7" s="24">
        <v>72.37</v>
      </c>
      <c r="P7" s="24">
        <v>23.23</v>
      </c>
      <c r="Q7" s="24">
        <v>71.89</v>
      </c>
      <c r="R7" s="24">
        <v>3080</v>
      </c>
      <c r="S7" s="24">
        <v>42227</v>
      </c>
      <c r="T7" s="24">
        <v>214.31</v>
      </c>
      <c r="U7" s="24">
        <v>197.04</v>
      </c>
      <c r="V7" s="24">
        <v>9738</v>
      </c>
      <c r="W7" s="24">
        <v>4.46</v>
      </c>
      <c r="X7" s="24">
        <v>2183.41</v>
      </c>
      <c r="Y7" s="24" t="s">
        <v>102</v>
      </c>
      <c r="Z7" s="24" t="s">
        <v>102</v>
      </c>
      <c r="AA7" s="24" t="s">
        <v>102</v>
      </c>
      <c r="AB7" s="24">
        <v>111.54</v>
      </c>
      <c r="AC7" s="24">
        <v>106.53</v>
      </c>
      <c r="AD7" s="24" t="s">
        <v>102</v>
      </c>
      <c r="AE7" s="24" t="s">
        <v>102</v>
      </c>
      <c r="AF7" s="24" t="s">
        <v>102</v>
      </c>
      <c r="AG7" s="24">
        <v>102.7</v>
      </c>
      <c r="AH7" s="24">
        <v>104.11</v>
      </c>
      <c r="AI7" s="24">
        <v>105.35</v>
      </c>
      <c r="AJ7" s="24" t="s">
        <v>102</v>
      </c>
      <c r="AK7" s="24" t="s">
        <v>102</v>
      </c>
      <c r="AL7" s="24" t="s">
        <v>102</v>
      </c>
      <c r="AM7" s="24">
        <v>0</v>
      </c>
      <c r="AN7" s="24">
        <v>0</v>
      </c>
      <c r="AO7" s="24" t="s">
        <v>102</v>
      </c>
      <c r="AP7" s="24" t="s">
        <v>102</v>
      </c>
      <c r="AQ7" s="24" t="s">
        <v>102</v>
      </c>
      <c r="AR7" s="24">
        <v>48.2</v>
      </c>
      <c r="AS7" s="24">
        <v>46.91</v>
      </c>
      <c r="AT7" s="24">
        <v>63.89</v>
      </c>
      <c r="AU7" s="24" t="s">
        <v>102</v>
      </c>
      <c r="AV7" s="24" t="s">
        <v>102</v>
      </c>
      <c r="AW7" s="24" t="s">
        <v>102</v>
      </c>
      <c r="AX7" s="24">
        <v>98.91</v>
      </c>
      <c r="AY7" s="24">
        <v>109.17</v>
      </c>
      <c r="AZ7" s="24" t="s">
        <v>102</v>
      </c>
      <c r="BA7" s="24" t="s">
        <v>102</v>
      </c>
      <c r="BB7" s="24" t="s">
        <v>102</v>
      </c>
      <c r="BC7" s="24">
        <v>46.85</v>
      </c>
      <c r="BD7" s="24">
        <v>44.35</v>
      </c>
      <c r="BE7" s="24">
        <v>44.07</v>
      </c>
      <c r="BF7" s="24" t="s">
        <v>102</v>
      </c>
      <c r="BG7" s="24" t="s">
        <v>102</v>
      </c>
      <c r="BH7" s="24" t="s">
        <v>102</v>
      </c>
      <c r="BI7" s="24">
        <v>103.66</v>
      </c>
      <c r="BJ7" s="24">
        <v>31.81</v>
      </c>
      <c r="BK7" s="24" t="s">
        <v>102</v>
      </c>
      <c r="BL7" s="24" t="s">
        <v>102</v>
      </c>
      <c r="BM7" s="24" t="s">
        <v>102</v>
      </c>
      <c r="BN7" s="24">
        <v>1268.6300000000001</v>
      </c>
      <c r="BO7" s="24">
        <v>1283.69</v>
      </c>
      <c r="BP7" s="24">
        <v>1201.79</v>
      </c>
      <c r="BQ7" s="24" t="s">
        <v>102</v>
      </c>
      <c r="BR7" s="24" t="s">
        <v>102</v>
      </c>
      <c r="BS7" s="24" t="s">
        <v>102</v>
      </c>
      <c r="BT7" s="24">
        <v>48.21</v>
      </c>
      <c r="BU7" s="24">
        <v>53.17</v>
      </c>
      <c r="BV7" s="24" t="s">
        <v>102</v>
      </c>
      <c r="BW7" s="24" t="s">
        <v>102</v>
      </c>
      <c r="BX7" s="24" t="s">
        <v>102</v>
      </c>
      <c r="BY7" s="24">
        <v>82.88</v>
      </c>
      <c r="BZ7" s="24">
        <v>82.53</v>
      </c>
      <c r="CA7" s="24">
        <v>75.31</v>
      </c>
      <c r="CB7" s="24" t="s">
        <v>102</v>
      </c>
      <c r="CC7" s="24" t="s">
        <v>102</v>
      </c>
      <c r="CD7" s="24" t="s">
        <v>102</v>
      </c>
      <c r="CE7" s="24">
        <v>260.85000000000002</v>
      </c>
      <c r="CF7" s="24">
        <v>237.51</v>
      </c>
      <c r="CG7" s="24" t="s">
        <v>102</v>
      </c>
      <c r="CH7" s="24" t="s">
        <v>102</v>
      </c>
      <c r="CI7" s="24" t="s">
        <v>102</v>
      </c>
      <c r="CJ7" s="24">
        <v>187.76</v>
      </c>
      <c r="CK7" s="24">
        <v>190.48</v>
      </c>
      <c r="CL7" s="24">
        <v>216.39</v>
      </c>
      <c r="CM7" s="24" t="s">
        <v>102</v>
      </c>
      <c r="CN7" s="24" t="s">
        <v>102</v>
      </c>
      <c r="CO7" s="24" t="s">
        <v>102</v>
      </c>
      <c r="CP7" s="24">
        <v>39.840000000000003</v>
      </c>
      <c r="CQ7" s="24">
        <v>37.619999999999997</v>
      </c>
      <c r="CR7" s="24" t="s">
        <v>102</v>
      </c>
      <c r="CS7" s="24" t="s">
        <v>102</v>
      </c>
      <c r="CT7" s="24" t="s">
        <v>102</v>
      </c>
      <c r="CU7" s="24">
        <v>45.87</v>
      </c>
      <c r="CV7" s="24">
        <v>44.24</v>
      </c>
      <c r="CW7" s="24">
        <v>42.57</v>
      </c>
      <c r="CX7" s="24" t="s">
        <v>102</v>
      </c>
      <c r="CY7" s="24" t="s">
        <v>102</v>
      </c>
      <c r="CZ7" s="24" t="s">
        <v>102</v>
      </c>
      <c r="DA7" s="24">
        <v>63.29</v>
      </c>
      <c r="DB7" s="24">
        <v>65.069999999999993</v>
      </c>
      <c r="DC7" s="24" t="s">
        <v>102</v>
      </c>
      <c r="DD7" s="24" t="s">
        <v>102</v>
      </c>
      <c r="DE7" s="24" t="s">
        <v>102</v>
      </c>
      <c r="DF7" s="24">
        <v>87.65</v>
      </c>
      <c r="DG7" s="24">
        <v>88.15</v>
      </c>
      <c r="DH7" s="24">
        <v>85.24</v>
      </c>
      <c r="DI7" s="24" t="s">
        <v>102</v>
      </c>
      <c r="DJ7" s="24" t="s">
        <v>102</v>
      </c>
      <c r="DK7" s="24" t="s">
        <v>102</v>
      </c>
      <c r="DL7" s="24">
        <v>3.95</v>
      </c>
      <c r="DM7" s="24">
        <v>8.0399999999999991</v>
      </c>
      <c r="DN7" s="24" t="s">
        <v>102</v>
      </c>
      <c r="DO7" s="24" t="s">
        <v>102</v>
      </c>
      <c r="DP7" s="24" t="s">
        <v>102</v>
      </c>
      <c r="DQ7" s="24">
        <v>29.24</v>
      </c>
      <c r="DR7" s="24">
        <v>31.73</v>
      </c>
      <c r="DS7" s="24">
        <v>25.87</v>
      </c>
      <c r="DT7" s="24" t="s">
        <v>102</v>
      </c>
      <c r="DU7" s="24" t="s">
        <v>102</v>
      </c>
      <c r="DV7" s="24" t="s">
        <v>102</v>
      </c>
      <c r="DW7" s="24">
        <v>0</v>
      </c>
      <c r="DX7" s="24">
        <v>0</v>
      </c>
      <c r="DY7" s="24" t="s">
        <v>102</v>
      </c>
      <c r="DZ7" s="24" t="s">
        <v>102</v>
      </c>
      <c r="EA7" s="24" t="s">
        <v>102</v>
      </c>
      <c r="EB7" s="24">
        <v>0</v>
      </c>
      <c r="EC7" s="24">
        <v>0</v>
      </c>
      <c r="ED7" s="24">
        <v>0.01</v>
      </c>
      <c r="EE7" s="24" t="s">
        <v>102</v>
      </c>
      <c r="EF7" s="24" t="s">
        <v>102</v>
      </c>
      <c r="EG7" s="24" t="s">
        <v>102</v>
      </c>
      <c r="EH7" s="24">
        <v>0</v>
      </c>
      <c r="EI7" s="24">
        <v>0</v>
      </c>
      <c r="EJ7" s="24" t="s">
        <v>102</v>
      </c>
      <c r="EK7" s="24" t="s">
        <v>102</v>
      </c>
      <c r="EL7" s="24" t="s">
        <v>102</v>
      </c>
      <c r="EM7" s="24">
        <v>0.06</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石川　洋行</cp:lastModifiedBy>
  <dcterms:created xsi:type="dcterms:W3CDTF">2022-12-01T01:31:22Z</dcterms:created>
  <dcterms:modified xsi:type="dcterms:W3CDTF">2026-03-04T00:19:15Z</dcterms:modified>
  <cp:category/>
</cp:coreProperties>
</file>